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sinevichm\мои документы\1_Тисиневич\3_КПН\ведомости батут\КПН-2018\"/>
    </mc:Choice>
  </mc:AlternateContent>
  <bookViews>
    <workbookView xWindow="0" yWindow="0" windowWidth="24000" windowHeight="9600"/>
  </bookViews>
  <sheets>
    <sheet name="Кадочникова Т.М." sheetId="2" r:id="rId1"/>
    <sheet name="Евдокимова Л.В." sheetId="3" r:id="rId2"/>
  </sheets>
  <definedNames>
    <definedName name="_xlnm.Print_Area" localSheetId="1">'Евдокимова Л.В.'!$A$1:$X$25</definedName>
    <definedName name="_xlnm.Print_Area" localSheetId="0">'Кадочникова Т.М.'!$A$1:$X$31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G24" i="2"/>
  <c r="I24" i="2"/>
  <c r="K24" i="2"/>
  <c r="M24" i="2"/>
  <c r="O24" i="2"/>
  <c r="Q24" i="2"/>
  <c r="S24" i="2"/>
  <c r="U24" i="2"/>
  <c r="V24" i="2" l="1"/>
  <c r="W24" i="2" s="1"/>
  <c r="U21" i="3"/>
  <c r="S21" i="3"/>
  <c r="Q21" i="3"/>
  <c r="O21" i="3"/>
  <c r="M21" i="3"/>
  <c r="K21" i="3"/>
  <c r="I21" i="3"/>
  <c r="G21" i="3"/>
  <c r="E21" i="3"/>
  <c r="V21" i="3" s="1"/>
  <c r="U20" i="3"/>
  <c r="S20" i="3"/>
  <c r="Q20" i="3"/>
  <c r="O20" i="3"/>
  <c r="M20" i="3"/>
  <c r="K20" i="3"/>
  <c r="I20" i="3"/>
  <c r="G20" i="3"/>
  <c r="E20" i="3"/>
  <c r="U19" i="3"/>
  <c r="S19" i="3"/>
  <c r="Q19" i="3"/>
  <c r="O19" i="3"/>
  <c r="M19" i="3"/>
  <c r="K19" i="3"/>
  <c r="I19" i="3"/>
  <c r="G19" i="3"/>
  <c r="E19" i="3"/>
  <c r="U18" i="3"/>
  <c r="S18" i="3"/>
  <c r="Q18" i="3"/>
  <c r="O18" i="3"/>
  <c r="M18" i="3"/>
  <c r="I18" i="3"/>
  <c r="G18" i="3"/>
  <c r="E18" i="3"/>
  <c r="U17" i="3"/>
  <c r="S17" i="3"/>
  <c r="Q17" i="3"/>
  <c r="O17" i="3"/>
  <c r="M17" i="3"/>
  <c r="K17" i="3"/>
  <c r="I17" i="3"/>
  <c r="G17" i="3"/>
  <c r="E17" i="3"/>
  <c r="U16" i="3"/>
  <c r="S16" i="3"/>
  <c r="Q16" i="3"/>
  <c r="O16" i="3"/>
  <c r="M16" i="3"/>
  <c r="K16" i="3"/>
  <c r="I16" i="3"/>
  <c r="G16" i="3"/>
  <c r="E16" i="3"/>
  <c r="U15" i="3"/>
  <c r="S15" i="3"/>
  <c r="Q15" i="3"/>
  <c r="O15" i="3"/>
  <c r="M15" i="3"/>
  <c r="K15" i="3"/>
  <c r="I15" i="3"/>
  <c r="G15" i="3"/>
  <c r="E15" i="3"/>
  <c r="U14" i="3"/>
  <c r="S14" i="3"/>
  <c r="Q14" i="3"/>
  <c r="O14" i="3"/>
  <c r="M14" i="3"/>
  <c r="K14" i="3"/>
  <c r="I14" i="3"/>
  <c r="G14" i="3"/>
  <c r="E14" i="3"/>
  <c r="U13" i="3"/>
  <c r="S13" i="3"/>
  <c r="Q13" i="3"/>
  <c r="O13" i="3"/>
  <c r="M13" i="3"/>
  <c r="K13" i="3"/>
  <c r="I13" i="3"/>
  <c r="G13" i="3"/>
  <c r="E13" i="3"/>
  <c r="U12" i="3"/>
  <c r="S12" i="3"/>
  <c r="Q12" i="3"/>
  <c r="O12" i="3"/>
  <c r="M12" i="3"/>
  <c r="K12" i="3"/>
  <c r="I12" i="3"/>
  <c r="G12" i="3"/>
  <c r="E12" i="3"/>
  <c r="U11" i="3"/>
  <c r="S11" i="3"/>
  <c r="Q11" i="3"/>
  <c r="O11" i="3"/>
  <c r="M11" i="3"/>
  <c r="K11" i="3"/>
  <c r="I11" i="3"/>
  <c r="G11" i="3"/>
  <c r="E11" i="3"/>
  <c r="U10" i="3"/>
  <c r="S10" i="3"/>
  <c r="Q10" i="3"/>
  <c r="O10" i="3"/>
  <c r="M10" i="3"/>
  <c r="K10" i="3"/>
  <c r="I10" i="3"/>
  <c r="G10" i="3"/>
  <c r="E10" i="3"/>
  <c r="U9" i="3"/>
  <c r="S9" i="3"/>
  <c r="Q9" i="3"/>
  <c r="O9" i="3"/>
  <c r="M9" i="3"/>
  <c r="K9" i="3"/>
  <c r="I9" i="3"/>
  <c r="G9" i="3"/>
  <c r="E9" i="3"/>
  <c r="U8" i="3"/>
  <c r="S8" i="3"/>
  <c r="Q8" i="3"/>
  <c r="O8" i="3"/>
  <c r="M8" i="3"/>
  <c r="K8" i="3"/>
  <c r="I8" i="3"/>
  <c r="G8" i="3"/>
  <c r="E8" i="3"/>
  <c r="U7" i="3"/>
  <c r="S7" i="3"/>
  <c r="Q7" i="3"/>
  <c r="O7" i="3"/>
  <c r="M7" i="3"/>
  <c r="K7" i="3"/>
  <c r="I7" i="3"/>
  <c r="G7" i="3"/>
  <c r="E7" i="3"/>
  <c r="V16" i="3" l="1"/>
  <c r="W16" i="3" s="1"/>
  <c r="V17" i="3"/>
  <c r="V10" i="3"/>
  <c r="V13" i="3"/>
  <c r="W13" i="3" s="1"/>
  <c r="V18" i="3"/>
  <c r="V19" i="3"/>
  <c r="V7" i="3"/>
  <c r="V20" i="3"/>
  <c r="W20" i="3" s="1"/>
  <c r="V11" i="3"/>
  <c r="V14" i="3"/>
  <c r="V8" i="3"/>
  <c r="V15" i="3"/>
  <c r="W15" i="3" s="1"/>
  <c r="V9" i="3"/>
  <c r="V12" i="3"/>
  <c r="W12" i="3" s="1"/>
  <c r="W10" i="3"/>
  <c r="W18" i="3"/>
  <c r="W7" i="3"/>
  <c r="X7" i="3"/>
  <c r="W11" i="3"/>
  <c r="W14" i="3"/>
  <c r="W19" i="3"/>
  <c r="W21" i="3"/>
  <c r="W9" i="3"/>
  <c r="W17" i="3"/>
  <c r="W8" i="3" l="1"/>
  <c r="U27" i="2"/>
  <c r="Q27" i="2"/>
  <c r="O27" i="2"/>
  <c r="M27" i="2"/>
  <c r="I27" i="2"/>
  <c r="G27" i="2"/>
  <c r="E27" i="2"/>
  <c r="U26" i="2"/>
  <c r="S26" i="2"/>
  <c r="Q26" i="2"/>
  <c r="O26" i="2"/>
  <c r="M26" i="2"/>
  <c r="K26" i="2"/>
  <c r="I26" i="2"/>
  <c r="G26" i="2"/>
  <c r="E26" i="2"/>
  <c r="U25" i="2"/>
  <c r="S25" i="2"/>
  <c r="Q25" i="2"/>
  <c r="O25" i="2"/>
  <c r="M25" i="2"/>
  <c r="I25" i="2"/>
  <c r="G25" i="2"/>
  <c r="E25" i="2"/>
  <c r="U23" i="2"/>
  <c r="S23" i="2"/>
  <c r="Q23" i="2"/>
  <c r="O23" i="2"/>
  <c r="M23" i="2"/>
  <c r="K23" i="2"/>
  <c r="I23" i="2"/>
  <c r="G23" i="2"/>
  <c r="E23" i="2"/>
  <c r="U22" i="2"/>
  <c r="S22" i="2"/>
  <c r="Q22" i="2"/>
  <c r="O22" i="2"/>
  <c r="M22" i="2"/>
  <c r="K22" i="2"/>
  <c r="I22" i="2"/>
  <c r="G22" i="2"/>
  <c r="E22" i="2"/>
  <c r="U21" i="2"/>
  <c r="S21" i="2"/>
  <c r="Q21" i="2"/>
  <c r="O21" i="2"/>
  <c r="M21" i="2"/>
  <c r="K21" i="2"/>
  <c r="I21" i="2"/>
  <c r="G21" i="2"/>
  <c r="E21" i="2"/>
  <c r="U20" i="2"/>
  <c r="S20" i="2"/>
  <c r="Q20" i="2"/>
  <c r="O20" i="2"/>
  <c r="M20" i="2"/>
  <c r="K20" i="2"/>
  <c r="I20" i="2"/>
  <c r="G20" i="2"/>
  <c r="E20" i="2"/>
  <c r="U19" i="2"/>
  <c r="S19" i="2"/>
  <c r="Q19" i="2"/>
  <c r="O19" i="2"/>
  <c r="M19" i="2"/>
  <c r="K19" i="2"/>
  <c r="I19" i="2"/>
  <c r="G19" i="2"/>
  <c r="E19" i="2"/>
  <c r="U18" i="2"/>
  <c r="S18" i="2"/>
  <c r="Q18" i="2"/>
  <c r="O18" i="2"/>
  <c r="M18" i="2"/>
  <c r="K18" i="2"/>
  <c r="I18" i="2"/>
  <c r="G18" i="2"/>
  <c r="E18" i="2"/>
  <c r="U17" i="2"/>
  <c r="S17" i="2"/>
  <c r="Q17" i="2"/>
  <c r="O17" i="2"/>
  <c r="M17" i="2"/>
  <c r="K17" i="2"/>
  <c r="I17" i="2"/>
  <c r="G17" i="2"/>
  <c r="E17" i="2"/>
  <c r="U16" i="2"/>
  <c r="S16" i="2"/>
  <c r="Q16" i="2"/>
  <c r="O16" i="2"/>
  <c r="M16" i="2"/>
  <c r="K16" i="2"/>
  <c r="I16" i="2"/>
  <c r="G16" i="2"/>
  <c r="V16" i="2" s="1"/>
  <c r="E16" i="2"/>
  <c r="U15" i="2"/>
  <c r="S15" i="2"/>
  <c r="Q15" i="2"/>
  <c r="O15" i="2"/>
  <c r="M15" i="2"/>
  <c r="K15" i="2"/>
  <c r="I15" i="2"/>
  <c r="G15" i="2"/>
  <c r="E15" i="2"/>
  <c r="U14" i="2"/>
  <c r="S14" i="2"/>
  <c r="Q14" i="2"/>
  <c r="O14" i="2"/>
  <c r="M14" i="2"/>
  <c r="K14" i="2"/>
  <c r="I14" i="2"/>
  <c r="G14" i="2"/>
  <c r="E14" i="2"/>
  <c r="U13" i="2"/>
  <c r="S13" i="2"/>
  <c r="Q13" i="2"/>
  <c r="O13" i="2"/>
  <c r="M13" i="2"/>
  <c r="K13" i="2"/>
  <c r="I13" i="2"/>
  <c r="G13" i="2"/>
  <c r="E13" i="2"/>
  <c r="U12" i="2"/>
  <c r="S12" i="2"/>
  <c r="Q12" i="2"/>
  <c r="O12" i="2"/>
  <c r="M12" i="2"/>
  <c r="K12" i="2"/>
  <c r="I12" i="2"/>
  <c r="G12" i="2"/>
  <c r="V12" i="2" s="1"/>
  <c r="E12" i="2"/>
  <c r="U11" i="2"/>
  <c r="S11" i="2"/>
  <c r="Q11" i="2"/>
  <c r="O11" i="2"/>
  <c r="M11" i="2"/>
  <c r="K11" i="2"/>
  <c r="I11" i="2"/>
  <c r="G11" i="2"/>
  <c r="E11" i="2"/>
  <c r="U10" i="2"/>
  <c r="S10" i="2"/>
  <c r="Q10" i="2"/>
  <c r="O10" i="2"/>
  <c r="M10" i="2"/>
  <c r="K10" i="2"/>
  <c r="I10" i="2"/>
  <c r="G10" i="2"/>
  <c r="E10" i="2"/>
  <c r="U9" i="2"/>
  <c r="S9" i="2"/>
  <c r="Q9" i="2"/>
  <c r="O9" i="2"/>
  <c r="M9" i="2"/>
  <c r="K9" i="2"/>
  <c r="I9" i="2"/>
  <c r="G9" i="2"/>
  <c r="E9" i="2"/>
  <c r="U8" i="2"/>
  <c r="S8" i="2"/>
  <c r="Q8" i="2"/>
  <c r="O8" i="2"/>
  <c r="M8" i="2"/>
  <c r="K8" i="2"/>
  <c r="I8" i="2"/>
  <c r="G8" i="2"/>
  <c r="E8" i="2"/>
  <c r="U7" i="2"/>
  <c r="S7" i="2"/>
  <c r="Q7" i="2"/>
  <c r="O7" i="2"/>
  <c r="M7" i="2"/>
  <c r="K7" i="2"/>
  <c r="I7" i="2"/>
  <c r="G7" i="2"/>
  <c r="E7" i="2"/>
  <c r="V9" i="2" l="1"/>
  <c r="V13" i="2"/>
  <c r="V17" i="2"/>
  <c r="V21" i="2"/>
  <c r="W21" i="2" s="1"/>
  <c r="V27" i="2"/>
  <c r="V10" i="2"/>
  <c r="V14" i="2"/>
  <c r="V18" i="2"/>
  <c r="V22" i="2"/>
  <c r="V7" i="2"/>
  <c r="V11" i="2"/>
  <c r="V15" i="2"/>
  <c r="W15" i="2" s="1"/>
  <c r="V19" i="2"/>
  <c r="V23" i="2"/>
  <c r="V25" i="2"/>
  <c r="V26" i="2"/>
  <c r="W26" i="2" s="1"/>
  <c r="V20" i="2"/>
  <c r="W20" i="2" s="1"/>
  <c r="V8" i="2"/>
  <c r="W23" i="2"/>
  <c r="W12" i="2"/>
  <c r="W16" i="2"/>
  <c r="W27" i="2"/>
  <c r="X7" i="2"/>
  <c r="W7" i="2"/>
  <c r="W25" i="2"/>
  <c r="W13" i="2"/>
  <c r="W11" i="2"/>
  <c r="W19" i="2"/>
  <c r="W9" i="2"/>
  <c r="W17" i="2"/>
  <c r="W10" i="2"/>
  <c r="W14" i="2"/>
  <c r="W18" i="2"/>
  <c r="W22" i="2"/>
  <c r="W8" i="2" l="1"/>
</calcChain>
</file>

<file path=xl/sharedStrings.xml><?xml version="1.0" encoding="utf-8"?>
<sst xmlns="http://schemas.openxmlformats.org/spreadsheetml/2006/main" count="134" uniqueCount="66">
  <si>
    <t xml:space="preserve">  № п/п</t>
  </si>
  <si>
    <t>Фамилия,  имя</t>
  </si>
  <si>
    <t>Год рождения</t>
  </si>
  <si>
    <t>Вид испытаний</t>
  </si>
  <si>
    <t>Оценка</t>
  </si>
  <si>
    <t>Челночный бег 3*10м, сек</t>
  </si>
  <si>
    <t>оценка</t>
  </si>
  <si>
    <t>Поднимание ног из виса на гимнасти перекладине в положение «угол» (раз)</t>
  </si>
  <si>
    <t>Сгибание и разгибание рук в упоре лежа (раз)</t>
  </si>
  <si>
    <t>Подтягивание из виса на перекладине, девушкам в висе лежа  (раз)</t>
  </si>
  <si>
    <t>Прыжок в длину с места (см)</t>
  </si>
  <si>
    <t>Напрыгивание на возвышенность высотой 30см за 30 сек, раз</t>
  </si>
  <si>
    <t>Упражнение «мост» из И.П.-лежа на спине. (измеряется расстояние (см) от стоп до пальцев рук. Фиксация 5сек.</t>
  </si>
  <si>
    <t>Наклон вперед из положение стоя с выпрямленными ногами на полу, до касания грудью ног(фиксация положения не менее 3сек)</t>
  </si>
  <si>
    <t>Продольный шпагат на полу (измеряется расстояние от бедер до пола), см</t>
  </si>
  <si>
    <t>Средний балл</t>
  </si>
  <si>
    <t>Девочки:</t>
  </si>
  <si>
    <t>Лыскова Елизавета</t>
  </si>
  <si>
    <t>Никиткина Марина</t>
  </si>
  <si>
    <t>Лелебаева Айдан</t>
  </si>
  <si>
    <t>Осипова Варвара</t>
  </si>
  <si>
    <t>Соловьева Варвара</t>
  </si>
  <si>
    <t>Соркина Ева</t>
  </si>
  <si>
    <t>Черненко Евгения</t>
  </si>
  <si>
    <t>Юрова Александра</t>
  </si>
  <si>
    <t>мальчики</t>
  </si>
  <si>
    <t>Давыдов Леонид</t>
  </si>
  <si>
    <t>-</t>
  </si>
  <si>
    <t>Заводчиков Ярослав</t>
  </si>
  <si>
    <t>Ларкович Марк</t>
  </si>
  <si>
    <t>Левкович Яков</t>
  </si>
  <si>
    <t>Лунев Никита</t>
  </si>
  <si>
    <t>Масич Вчеслав</t>
  </si>
  <si>
    <t>Макушев Мирон</t>
  </si>
  <si>
    <t>Милюшкин Филипп</t>
  </si>
  <si>
    <t xml:space="preserve">Шушаков Юрий </t>
  </si>
  <si>
    <t>Шмурак Артем</t>
  </si>
  <si>
    <t>Председатель комиссии ___________________Янковская Т.А.                              Члены комиссии ______________________________________________</t>
  </si>
  <si>
    <t>Инструктор-методист________________ Тисиневич М.О.</t>
  </si>
  <si>
    <t>Ст. тренер      ___________________Н.М. Кадочникова</t>
  </si>
  <si>
    <t>Тренер: Евдокимова Л.В.</t>
  </si>
  <si>
    <t>Наклон вперед из положение стоя , удержание касания ног грудью (сек)</t>
  </si>
  <si>
    <t>Поперечный шпагат (измеряется расстояние от бедер до пола), см</t>
  </si>
  <si>
    <t>Замниус Диана</t>
  </si>
  <si>
    <t>Ищук Елизавета</t>
  </si>
  <si>
    <t>Кауфман Дарина</t>
  </si>
  <si>
    <t>Колмакова Арина</t>
  </si>
  <si>
    <t>Нечаева Марина</t>
  </si>
  <si>
    <t>Слепова Софья</t>
  </si>
  <si>
    <t>Федянина Дарья</t>
  </si>
  <si>
    <t>Шишлакова Юлия</t>
  </si>
  <si>
    <t xml:space="preserve">Арапов Матвей </t>
  </si>
  <si>
    <t>Вахрушев Вадим</t>
  </si>
  <si>
    <t>Кользаузе Савелий</t>
  </si>
  <si>
    <t>Седайкин Семен</t>
  </si>
  <si>
    <t>Солопов Никита</t>
  </si>
  <si>
    <t>Ст. тренер      _____________________ Н.М. Кадочникова</t>
  </si>
  <si>
    <t>Резукльтаты индивидуального отбора поступающих граждан                                                                                                                 на программу спортивной подготовки по виду спорта "Прыжки на батуте"</t>
  </si>
  <si>
    <t>Дата приема  05 декабря 2018г</t>
  </si>
  <si>
    <t>Ознакомлен:  тренер                                          Л.В. Евдокимова</t>
  </si>
  <si>
    <t>Ознакомлен:  тренер                                          Т.М. Кадочникова</t>
  </si>
  <si>
    <r>
      <t>Тренер</t>
    </r>
    <r>
      <rPr>
        <b/>
        <u/>
        <sz val="14"/>
        <color theme="1"/>
        <rFont val="Times New Roman"/>
        <family val="1"/>
        <charset val="204"/>
      </rPr>
      <t xml:space="preserve">   Кадочникова Т.М.</t>
    </r>
  </si>
  <si>
    <t>Место проведения "Акробатический манеж" МАУ "СШОР "Спутник"</t>
  </si>
  <si>
    <t>Решение комиссии</t>
  </si>
  <si>
    <t>рекомендовать к зачислению</t>
  </si>
  <si>
    <t>Малинин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</si>
</sst>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15" fillId="0" borderId="4" xfId="1" applyFont="1" applyBorder="1" applyAlignment="1">
      <alignment vertical="center" wrapText="1"/>
    </xf>
    <xf numFmtId="0" fontId="9" fillId="3" borderId="2" xfId="1" applyFont="1" applyFill="1" applyBorder="1" applyAlignment="1">
      <alignment vertical="center" wrapText="1"/>
    </xf>
    <xf numFmtId="0" fontId="16" fillId="3" borderId="2" xfId="1" applyFont="1" applyFill="1" applyBorder="1" applyAlignment="1">
      <alignment horizontal="left" vertical="center" wrapText="1"/>
    </xf>
    <xf numFmtId="14" fontId="10" fillId="3" borderId="2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18" fillId="4" borderId="4" xfId="1" applyFont="1" applyFill="1" applyBorder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8" fillId="4" borderId="2" xfId="1" applyFont="1" applyFill="1" applyBorder="1" applyAlignment="1">
      <alignment horizontal="left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left" vertical="center" wrapText="1"/>
    </xf>
    <xf numFmtId="0" fontId="1" fillId="0" borderId="0" xfId="1" applyFill="1"/>
    <xf numFmtId="0" fontId="19" fillId="4" borderId="4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1" applyAlignment="1">
      <alignment wrapText="1"/>
    </xf>
    <xf numFmtId="2" fontId="15" fillId="3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11" fillId="2" borderId="2" xfId="1" applyFont="1" applyFill="1" applyBorder="1" applyAlignment="1">
      <alignment horizontal="center" vertical="center" textRotation="90" wrapText="1"/>
    </xf>
    <xf numFmtId="0" fontId="8" fillId="2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textRotation="90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1"/>
  <sheetViews>
    <sheetView tabSelected="1" view="pageBreakPreview" zoomScale="90" zoomScaleNormal="100" zoomScaleSheetLayoutView="90" workbookViewId="0">
      <selection activeCell="N5" sqref="N5:N6"/>
    </sheetView>
  </sheetViews>
  <sheetFormatPr defaultRowHeight="15.75" x14ac:dyDescent="0.25"/>
  <cols>
    <col min="1" max="1" width="4.28515625" style="1" customWidth="1"/>
    <col min="2" max="2" width="30.7109375" style="1" customWidth="1"/>
    <col min="3" max="3" width="9.42578125" style="3" customWidth="1"/>
    <col min="4" max="4" width="7" style="1" customWidth="1"/>
    <col min="5" max="5" width="4.28515625" style="1" customWidth="1"/>
    <col min="6" max="6" width="9.140625" style="1" customWidth="1"/>
    <col min="7" max="7" width="5.28515625" style="1" customWidth="1"/>
    <col min="8" max="8" width="7.7109375" style="1" customWidth="1"/>
    <col min="9" max="9" width="4.7109375" style="1" customWidth="1"/>
    <col min="10" max="10" width="9" style="1" customWidth="1"/>
    <col min="11" max="11" width="4.42578125" style="1" customWidth="1"/>
    <col min="12" max="12" width="7" style="1" customWidth="1"/>
    <col min="13" max="13" width="4.5703125" style="1" customWidth="1"/>
    <col min="14" max="14" width="9.140625" style="1" customWidth="1"/>
    <col min="15" max="15" width="4.28515625" style="1" customWidth="1"/>
    <col min="16" max="16" width="12.140625" style="1" customWidth="1"/>
    <col min="17" max="17" width="5.140625" style="1" customWidth="1"/>
    <col min="18" max="18" width="10.42578125" style="1" customWidth="1"/>
    <col min="19" max="19" width="5.140625" style="1" customWidth="1"/>
    <col min="20" max="20" width="8.5703125" style="1" customWidth="1"/>
    <col min="21" max="21" width="6" style="1" customWidth="1"/>
    <col min="22" max="22" width="9.140625" style="1" customWidth="1"/>
    <col min="23" max="23" width="7.7109375" style="1" customWidth="1"/>
    <col min="24" max="24" width="16.28515625" style="1" customWidth="1"/>
    <col min="25" max="16384" width="9.140625" style="1"/>
  </cols>
  <sheetData>
    <row r="1" spans="1:25" ht="61.5" customHeight="1" x14ac:dyDescent="0.25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29"/>
    </row>
    <row r="2" spans="1:25" ht="11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5" ht="28.5" customHeight="1" x14ac:dyDescent="0.25">
      <c r="A3" s="2" t="s">
        <v>58</v>
      </c>
      <c r="D3" s="2"/>
      <c r="F3" s="2"/>
      <c r="G3" s="2" t="s">
        <v>61</v>
      </c>
      <c r="M3" s="2"/>
      <c r="N3" s="2"/>
      <c r="P3" s="54" t="s">
        <v>62</v>
      </c>
    </row>
    <row r="4" spans="1:25" ht="19.5" customHeight="1" x14ac:dyDescent="0.25">
      <c r="A4" s="40" t="s">
        <v>0</v>
      </c>
      <c r="B4" s="43" t="s">
        <v>1</v>
      </c>
      <c r="C4" s="45" t="s">
        <v>2</v>
      </c>
      <c r="D4" s="48" t="s">
        <v>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5" t="s">
        <v>4</v>
      </c>
      <c r="X4" s="49" t="s">
        <v>63</v>
      </c>
    </row>
    <row r="5" spans="1:25" ht="118.5" customHeight="1" x14ac:dyDescent="0.25">
      <c r="A5" s="41"/>
      <c r="B5" s="44"/>
      <c r="C5" s="46"/>
      <c r="D5" s="52" t="s">
        <v>5</v>
      </c>
      <c r="E5" s="34" t="s">
        <v>6</v>
      </c>
      <c r="F5" s="39" t="s">
        <v>7</v>
      </c>
      <c r="G5" s="34" t="s">
        <v>6</v>
      </c>
      <c r="H5" s="32" t="s">
        <v>8</v>
      </c>
      <c r="I5" s="34" t="s">
        <v>6</v>
      </c>
      <c r="J5" s="32" t="s">
        <v>9</v>
      </c>
      <c r="K5" s="34" t="s">
        <v>6</v>
      </c>
      <c r="L5" s="32" t="s">
        <v>10</v>
      </c>
      <c r="M5" s="34" t="s">
        <v>6</v>
      </c>
      <c r="N5" s="37" t="s">
        <v>11</v>
      </c>
      <c r="O5" s="34" t="s">
        <v>6</v>
      </c>
      <c r="P5" s="32" t="s">
        <v>12</v>
      </c>
      <c r="Q5" s="34" t="s">
        <v>6</v>
      </c>
      <c r="R5" s="32" t="s">
        <v>13</v>
      </c>
      <c r="S5" s="34" t="s">
        <v>6</v>
      </c>
      <c r="T5" s="32" t="s">
        <v>14</v>
      </c>
      <c r="U5" s="35" t="s">
        <v>6</v>
      </c>
      <c r="V5" s="36" t="s">
        <v>15</v>
      </c>
      <c r="W5" s="46"/>
      <c r="X5" s="50"/>
    </row>
    <row r="6" spans="1:25" ht="30" customHeight="1" x14ac:dyDescent="0.25">
      <c r="A6" s="42"/>
      <c r="B6" s="4"/>
      <c r="C6" s="47"/>
      <c r="D6" s="52"/>
      <c r="E6" s="34"/>
      <c r="F6" s="39"/>
      <c r="G6" s="34"/>
      <c r="H6" s="33"/>
      <c r="I6" s="34"/>
      <c r="J6" s="33"/>
      <c r="K6" s="34"/>
      <c r="L6" s="33"/>
      <c r="M6" s="34"/>
      <c r="N6" s="38"/>
      <c r="O6" s="34"/>
      <c r="P6" s="33"/>
      <c r="Q6" s="34"/>
      <c r="R6" s="33"/>
      <c r="S6" s="34"/>
      <c r="T6" s="33"/>
      <c r="U6" s="35"/>
      <c r="V6" s="36"/>
      <c r="W6" s="47"/>
      <c r="X6" s="51"/>
    </row>
    <row r="7" spans="1:25" ht="17.25" customHeight="1" x14ac:dyDescent="0.25">
      <c r="A7" s="5"/>
      <c r="B7" s="6" t="s">
        <v>16</v>
      </c>
      <c r="C7" s="7"/>
      <c r="D7" s="8"/>
      <c r="E7" s="8" t="str">
        <f t="shared" ref="E7:E15" si="0">IF(D7&lt;=1,"0",IF(D7&lt;=9.5,"5",IF(D7&lt;=10,"4",IF(D7&lt;=10.6,"3",IF(D7&gt;10.6,"2")))))</f>
        <v>0</v>
      </c>
      <c r="F7" s="8"/>
      <c r="G7" s="8" t="str">
        <f>IF(F7&lt;=1,"0",IF(F7&gt;=9,"5",IF('Кадочникова Т.М.'!F7&gt;=6,"4",IF(F7&gt;=3,"3",IF('Кадочникова Т.М.'!F7&lt;3,"2")))))</f>
        <v>0</v>
      </c>
      <c r="H7" s="8"/>
      <c r="I7" s="8" t="str">
        <f>IF(H7&lt;=1,"0",IF(H7&gt;=10,"5",IF('Кадочникова Т.М.'!H7&gt;=8,"4",IF(H7&gt;=5,"3",IF('Кадочникова Т.М.'!H7&lt;5,"2")))))</f>
        <v>0</v>
      </c>
      <c r="J7" s="9"/>
      <c r="K7" s="8" t="str">
        <f>IF(J7&lt;=1,"0",IF(J7&gt;=10,"5",IF('Кадочникова Т.М.'!J7&gt;=6,"4",IF(J7&gt;=4,"3",IF('Кадочникова Т.М.'!J7&lt;4,"2")))))</f>
        <v>0</v>
      </c>
      <c r="L7" s="10"/>
      <c r="M7" s="8" t="str">
        <f>IF(L7&lt;=1,"0",IF(L7&gt;=120,"5",IF('Кадочникова Т.М.'!L7&gt;=115,"4",IF(L7&gt;=110,"3",IF('Кадочникова Т.М.'!L7&lt;110,"2")))))</f>
        <v>0</v>
      </c>
      <c r="N7" s="8"/>
      <c r="O7" s="8" t="str">
        <f>IF(N7&lt;=1,"0",IF(N7&gt;=10,"5",IF('Кадочникова Т.М.'!N7&gt;=8,"4",IF(N7&gt;=5,"3",IF('Кадочникова Т.М.'!N7&lt;5,"2")))))</f>
        <v>0</v>
      </c>
      <c r="P7" s="8"/>
      <c r="Q7" s="8" t="str">
        <f>IF(P7&lt;=1,"0",IF(P7&lt;=30,"5",IF('Кадочникова Т.М.'!P7&lt;=35,"4",IF(P7&lt;=45,"3",IF('Кадочникова Т.М.'!P7&gt;45,"2")))))</f>
        <v>0</v>
      </c>
      <c r="R7" s="8"/>
      <c r="S7" s="8" t="str">
        <f>IF(R7&lt;=1,"0",IF(R7&gt;=10,"5",IF('Кадочникова Т.М.'!R7&gt;=8,"4",IF(R7&gt;=5,"3",IF('Кадочникова Т.М.'!R7&lt;5,"2")))))</f>
        <v>0</v>
      </c>
      <c r="T7" s="8"/>
      <c r="U7" s="8" t="str">
        <f>IF(T7&lt;=10,"5",IF('Кадочникова Т.М.'!T7&lt;=15,"4",IF(T7&lt;=20,"3",IF('Кадочникова Т.М.'!T7&gt;20,"2"))))</f>
        <v>5</v>
      </c>
      <c r="V7" s="11">
        <f t="shared" ref="V7:V27" si="1">(E7+G7+I7+K7+M7+O7+Q7+S7+U7)/9</f>
        <v>0.55555555555555558</v>
      </c>
      <c r="W7" s="9" t="str">
        <f>IF(V7&lt;=1,"0",IF(V7&gt;=4.5,"5",IF('Кадочникова Т.М.'!V7&gt;=3.5,"4",IF(V7&gt;=2.5,"3",IF('Кадочникова Т.М.'!V7&lt;2.5,"2")))))</f>
        <v>0</v>
      </c>
      <c r="X7" s="8" t="str">
        <f t="shared" ref="X7" si="2">IF(V7&lt;=1,"0",IF(V7&gt;=4.5,"высокий",IF(V7&gt;=3.5,"выше среднего",IF(V7&gt;=2.5,"средний",IF(V7&lt;2.5,"низкий")))))</f>
        <v>0</v>
      </c>
    </row>
    <row r="8" spans="1:25" ht="28.5" customHeight="1" x14ac:dyDescent="0.25">
      <c r="A8" s="12">
        <v>1</v>
      </c>
      <c r="B8" s="13" t="s">
        <v>17</v>
      </c>
      <c r="C8" s="14">
        <v>2012</v>
      </c>
      <c r="D8" s="15">
        <v>9.89</v>
      </c>
      <c r="E8" s="8" t="str">
        <f t="shared" si="0"/>
        <v>4</v>
      </c>
      <c r="F8" s="15">
        <v>36</v>
      </c>
      <c r="G8" s="8" t="str">
        <f>IF(F8&lt;=1,"0",IF(F8&gt;=9,"5",IF('Кадочникова Т.М.'!F8&gt;=6,"4",IF(F8&gt;=3,"3",IF('Кадочникова Т.М.'!F8&lt;3,"2")))))</f>
        <v>5</v>
      </c>
      <c r="H8" s="15">
        <v>15</v>
      </c>
      <c r="I8" s="8" t="str">
        <f>IF(H8&lt;=1,"0",IF(H8&gt;=10,"5",IF('Кадочникова Т.М.'!H8&gt;=8,"4",IF(H8&gt;=5,"3",IF('Кадочникова Т.М.'!H8&lt;5,"2")))))</f>
        <v>5</v>
      </c>
      <c r="J8" s="16">
        <v>14</v>
      </c>
      <c r="K8" s="8" t="str">
        <f>IF(J8&lt;=1,"0",IF(J8&gt;=10,"5",IF('Кадочникова Т.М.'!J8&gt;=6,"4",IF(J8&gt;=4,"3",IF('Кадочникова Т.М.'!J8&lt;4,"2")))))</f>
        <v>5</v>
      </c>
      <c r="L8" s="17">
        <v>125</v>
      </c>
      <c r="M8" s="8" t="str">
        <f>IF(L8&lt;=1,"0",IF(L8&gt;=120,"5",IF('Кадочникова Т.М.'!L8&gt;=115,"4",IF(L8&gt;=110,"3",IF('Кадочникова Т.М.'!L8&lt;110,"2")))))</f>
        <v>5</v>
      </c>
      <c r="N8" s="15">
        <v>21</v>
      </c>
      <c r="O8" s="8" t="str">
        <f>IF(N8&lt;=1,"0",IF(N8&gt;=10,"5",IF('Кадочникова Т.М.'!N8&gt;=8,"4",IF(N8&gt;=5,"3",IF('Кадочникова Т.М.'!N8&lt;5,"2")))))</f>
        <v>5</v>
      </c>
      <c r="P8" s="15">
        <v>32</v>
      </c>
      <c r="Q8" s="8" t="str">
        <f>IF(P8&lt;=1,"0",IF(P8&lt;=30,"5",IF('Кадочникова Т.М.'!P8&lt;=35,"4",IF(P8&lt;=45,"3",IF('Кадочникова Т.М.'!P8&gt;45,"2")))))</f>
        <v>4</v>
      </c>
      <c r="R8" s="15">
        <v>18</v>
      </c>
      <c r="S8" s="8" t="str">
        <f>IF(R8&lt;=1,"0",IF(R8&gt;=10,"5",IF('Кадочникова Т.М.'!R8&gt;=8,"4",IF(R8&gt;=5,"3",IF('Кадочникова Т.М.'!R8&lt;5,"2")))))</f>
        <v>5</v>
      </c>
      <c r="T8" s="15">
        <v>4</v>
      </c>
      <c r="U8" s="8" t="str">
        <f>IF(T8&lt;=10,"5",IF('Кадочникова Т.М.'!T8&lt;=15,"4",IF(T8&lt;=20,"3",IF('Кадочникова Т.М.'!T8&gt;20,"2"))))</f>
        <v>5</v>
      </c>
      <c r="V8" s="11">
        <f t="shared" si="1"/>
        <v>4.7777777777777777</v>
      </c>
      <c r="W8" s="18" t="str">
        <f>IF(V8&lt;=1,"0",IF(V8&gt;=4.5,"5",IF('Кадочникова Т.М.'!V8&gt;=3.5,"4",IF(V8&gt;=2.5,"3",IF('Кадочникова Т.М.'!V8&lt;2.5,"2")))))</f>
        <v>5</v>
      </c>
      <c r="X8" s="19" t="s">
        <v>64</v>
      </c>
    </row>
    <row r="9" spans="1:25" ht="28.5" customHeight="1" x14ac:dyDescent="0.25">
      <c r="A9" s="20">
        <v>2</v>
      </c>
      <c r="B9" s="13" t="s">
        <v>18</v>
      </c>
      <c r="C9" s="14">
        <v>2012</v>
      </c>
      <c r="D9" s="15">
        <v>9.9499999999999993</v>
      </c>
      <c r="E9" s="8" t="str">
        <f t="shared" si="0"/>
        <v>4</v>
      </c>
      <c r="F9" s="15">
        <v>34</v>
      </c>
      <c r="G9" s="8" t="str">
        <f>IF(F9&lt;=1,"0",IF(F9&gt;=9,"5",IF('Кадочникова Т.М.'!F9&gt;=6,"4",IF(F9&gt;=3,"3",IF('Кадочникова Т.М.'!F9&lt;3,"2")))))</f>
        <v>5</v>
      </c>
      <c r="H9" s="15">
        <v>11</v>
      </c>
      <c r="I9" s="8" t="str">
        <f>IF(H9&lt;=1,"0",IF(H9&gt;=10,"5",IF('Кадочникова Т.М.'!H9&gt;=8,"4",IF(H9&gt;=5,"3",IF('Кадочникова Т.М.'!H9&lt;5,"2")))))</f>
        <v>5</v>
      </c>
      <c r="J9" s="15">
        <v>12</v>
      </c>
      <c r="K9" s="8" t="str">
        <f>IF(J9&lt;=1,"0",IF(J9&gt;=10,"5",IF('Кадочникова Т.М.'!J9&gt;=6,"4",IF(J9&gt;=4,"3",IF('Кадочникова Т.М.'!J9&lt;4,"2")))))</f>
        <v>5</v>
      </c>
      <c r="L9" s="17">
        <v>120</v>
      </c>
      <c r="M9" s="8" t="str">
        <f>IF(L9&lt;=1,"0",IF(L9&gt;=120,"5",IF('Кадочникова Т.М.'!L9&gt;=115,"4",IF(L9&gt;=110,"3",IF('Кадочникова Т.М.'!L9&lt;110,"2")))))</f>
        <v>5</v>
      </c>
      <c r="N9" s="15">
        <v>18</v>
      </c>
      <c r="O9" s="8" t="str">
        <f>IF(N9&lt;=1,"0",IF(N9&gt;=10,"5",IF('Кадочникова Т.М.'!N9&gt;=8,"4",IF(N9&gt;=5,"3",IF('Кадочникова Т.М.'!N9&lt;5,"2")))))</f>
        <v>5</v>
      </c>
      <c r="P9" s="15">
        <v>36</v>
      </c>
      <c r="Q9" s="8" t="str">
        <f>IF(P9&lt;=1,"0",IF(P9&lt;=30,"5",IF('Кадочникова Т.М.'!P9&lt;=35,"4",IF(P9&lt;=45,"3",IF('Кадочникова Т.М.'!P9&gt;45,"2")))))</f>
        <v>3</v>
      </c>
      <c r="R9" s="15">
        <v>9</v>
      </c>
      <c r="S9" s="8" t="str">
        <f>IF(R9&lt;=1,"0",IF(R9&gt;=10,"5",IF('Кадочникова Т.М.'!R9&gt;=8,"4",IF(R9&gt;=5,"3",IF('Кадочникова Т.М.'!R9&lt;5,"2")))))</f>
        <v>4</v>
      </c>
      <c r="T9" s="15">
        <v>9</v>
      </c>
      <c r="U9" s="8" t="str">
        <f>IF(T9&lt;=10,"5",IF('Кадочникова Т.М.'!T9&lt;=15,"4",IF(T9&lt;=20,"3",IF('Кадочникова Т.М.'!T9&gt;20,"2"))))</f>
        <v>5</v>
      </c>
      <c r="V9" s="11">
        <f t="shared" si="1"/>
        <v>4.5555555555555554</v>
      </c>
      <c r="W9" s="18" t="str">
        <f>IF(V9&lt;=1,"0",IF(V9&gt;=4.5,"5",IF('Кадочникова Т.М.'!V9&gt;=3.5,"4",IF(V9&gt;=2.5,"3",IF('Кадочникова Т.М.'!V9&lt;2.5,"2")))))</f>
        <v>5</v>
      </c>
      <c r="X9" s="19" t="s">
        <v>64</v>
      </c>
    </row>
    <row r="10" spans="1:25" ht="28.5" customHeight="1" x14ac:dyDescent="0.25">
      <c r="A10" s="12">
        <v>3</v>
      </c>
      <c r="B10" s="21" t="s">
        <v>19</v>
      </c>
      <c r="C10" s="14">
        <v>2011</v>
      </c>
      <c r="D10" s="15">
        <v>8.74</v>
      </c>
      <c r="E10" s="8" t="str">
        <f t="shared" si="0"/>
        <v>5</v>
      </c>
      <c r="F10" s="16">
        <v>17</v>
      </c>
      <c r="G10" s="8" t="str">
        <f>IF(F10&lt;=1,"0",IF(F10&gt;=9,"5",IF('Кадочникова Т.М.'!F10&gt;=6,"4",IF(F10&gt;=3,"3",IF('Кадочникова Т.М.'!F10&lt;3,"2")))))</f>
        <v>5</v>
      </c>
      <c r="H10" s="15">
        <v>8</v>
      </c>
      <c r="I10" s="8" t="str">
        <f>IF(H10&lt;=1,"0",IF(H10&gt;=10,"5",IF('Кадочникова Т.М.'!H10&gt;=8,"4",IF(H10&gt;=5,"3",IF('Кадочникова Т.М.'!H10&lt;5,"2")))))</f>
        <v>4</v>
      </c>
      <c r="J10" s="16">
        <v>7</v>
      </c>
      <c r="K10" s="8" t="str">
        <f>IF(J10&lt;=1,"0",IF(J10&gt;=10,"5",IF('Кадочникова Т.М.'!J10&gt;=6,"4",IF(J10&gt;=4,"3",IF('Кадочникова Т.М.'!J10&lt;4,"2")))))</f>
        <v>4</v>
      </c>
      <c r="L10" s="22">
        <v>125</v>
      </c>
      <c r="M10" s="8" t="str">
        <f>IF(L10&lt;=1,"0",IF(L10&gt;=120,"5",IF('Кадочникова Т.М.'!L10&gt;=115,"4",IF(L10&gt;=110,"3",IF('Кадочникова Т.М.'!L10&lt;110,"2")))))</f>
        <v>5</v>
      </c>
      <c r="N10" s="15">
        <v>25</v>
      </c>
      <c r="O10" s="8" t="str">
        <f>IF(N10&lt;=1,"0",IF(N10&gt;=10,"5",IF('Кадочникова Т.М.'!N10&gt;=8,"4",IF(N10&gt;=5,"3",IF('Кадочникова Т.М.'!N10&lt;5,"2")))))</f>
        <v>5</v>
      </c>
      <c r="P10" s="15">
        <v>12</v>
      </c>
      <c r="Q10" s="8" t="str">
        <f>IF(P10&lt;=1,"0",IF(P10&lt;=30,"5",IF('Кадочникова Т.М.'!P10&lt;=35,"4",IF(P10&lt;=45,"3",IF('Кадочникова Т.М.'!P10&gt;45,"2")))))</f>
        <v>5</v>
      </c>
      <c r="R10" s="15">
        <v>15</v>
      </c>
      <c r="S10" s="8" t="str">
        <f>IF(R10&lt;=1,"0",IF(R10&gt;=10,"5",IF('Кадочникова Т.М.'!R10&gt;=8,"4",IF(R10&gt;=5,"3",IF('Кадочникова Т.М.'!R10&lt;5,"2")))))</f>
        <v>5</v>
      </c>
      <c r="T10" s="15">
        <v>2</v>
      </c>
      <c r="U10" s="8" t="str">
        <f>IF(T10&lt;=10,"5",IF('Кадочникова Т.М.'!T10&lt;=15,"4",IF(T10&lt;=20,"3",IF('Кадочникова Т.М.'!T10&gt;20,"2"))))</f>
        <v>5</v>
      </c>
      <c r="V10" s="11">
        <f t="shared" si="1"/>
        <v>4.7777777777777777</v>
      </c>
      <c r="W10" s="18" t="str">
        <f>IF(V10&lt;=1,"0",IF(V10&gt;=4.5,"5",IF('Кадочникова Т.М.'!V10&gt;=3.5,"4",IF(V10&gt;=2.5,"3",IF('Кадочникова Т.М.'!V10&lt;2.5,"2")))))</f>
        <v>5</v>
      </c>
      <c r="X10" s="19" t="s">
        <v>64</v>
      </c>
    </row>
    <row r="11" spans="1:25" ht="28.5" customHeight="1" x14ac:dyDescent="0.25">
      <c r="A11" s="20">
        <v>4</v>
      </c>
      <c r="B11" s="13" t="s">
        <v>20</v>
      </c>
      <c r="C11" s="14">
        <v>2012</v>
      </c>
      <c r="D11" s="15">
        <v>11.15</v>
      </c>
      <c r="E11" s="8" t="str">
        <f t="shared" si="0"/>
        <v>2</v>
      </c>
      <c r="F11" s="15">
        <v>32</v>
      </c>
      <c r="G11" s="8" t="str">
        <f>IF(F11&lt;=1,"0",IF(F11&gt;=9,"5",IF('Кадочникова Т.М.'!F11&gt;=6,"4",IF(F11&gt;=3,"3",IF('Кадочникова Т.М.'!F11&lt;3,"2")))))</f>
        <v>5</v>
      </c>
      <c r="H11" s="15">
        <v>8</v>
      </c>
      <c r="I11" s="8" t="str">
        <f>IF(H11&lt;=1,"0",IF(H11&gt;=10,"5",IF('Кадочникова Т.М.'!H11&gt;=8,"4",IF(H11&gt;=5,"3",IF('Кадочникова Т.М.'!H11&lt;5,"2")))))</f>
        <v>4</v>
      </c>
      <c r="J11" s="16">
        <v>8</v>
      </c>
      <c r="K11" s="8" t="str">
        <f>IF(J11&lt;=1,"0",IF(J11&gt;=10,"5",IF('Кадочникова Т.М.'!J11&gt;=6,"4",IF(J11&gt;=4,"3",IF('Кадочникова Т.М.'!J11&lt;4,"2")))))</f>
        <v>4</v>
      </c>
      <c r="L11" s="17">
        <v>110</v>
      </c>
      <c r="M11" s="8" t="str">
        <f>IF(L11&lt;=1,"0",IF(L11&gt;=120,"5",IF('Кадочникова Т.М.'!L11&gt;=115,"4",IF(L11&gt;=110,"3",IF('Кадочникова Т.М.'!L11&lt;110,"2")))))</f>
        <v>3</v>
      </c>
      <c r="N11" s="15">
        <v>15</v>
      </c>
      <c r="O11" s="8" t="str">
        <f>IF(N11&lt;=1,"0",IF(N11&gt;=10,"5",IF('Кадочникова Т.М.'!N11&gt;=8,"4",IF(N11&gt;=5,"3",IF('Кадочникова Т.М.'!N11&lt;5,"2")))))</f>
        <v>5</v>
      </c>
      <c r="P11" s="15">
        <v>44</v>
      </c>
      <c r="Q11" s="8" t="str">
        <f>IF(P11&lt;=1,"0",IF(P11&lt;=30,"5",IF('Кадочникова Т.М.'!P11&lt;=35,"4",IF(P11&lt;=45,"3",IF('Кадочникова Т.М.'!P11&gt;45,"2")))))</f>
        <v>3</v>
      </c>
      <c r="R11" s="15">
        <v>6.5</v>
      </c>
      <c r="S11" s="8" t="str">
        <f>IF(R11&lt;=1,"0",IF(R11&gt;=10,"5",IF('Кадочникова Т.М.'!R11&gt;=8,"4",IF(R11&gt;=5,"3",IF('Кадочникова Т.М.'!R11&lt;5,"2")))))</f>
        <v>3</v>
      </c>
      <c r="T11" s="15">
        <v>9</v>
      </c>
      <c r="U11" s="8" t="str">
        <f>IF(T11&lt;=10,"5",IF('Кадочникова Т.М.'!T11&lt;=15,"4",IF(T11&lt;=20,"3",IF('Кадочникова Т.М.'!T11&gt;20,"2"))))</f>
        <v>5</v>
      </c>
      <c r="V11" s="11">
        <f t="shared" si="1"/>
        <v>3.7777777777777777</v>
      </c>
      <c r="W11" s="18" t="str">
        <f>IF(V11&lt;=1,"0",IF(V11&gt;=4.5,"5",IF('Кадочникова Т.М.'!V11&gt;=3.5,"4",IF(V11&gt;=2.5,"3",IF('Кадочникова Т.М.'!V11&lt;2.5,"2")))))</f>
        <v>4</v>
      </c>
      <c r="X11" s="19" t="s">
        <v>64</v>
      </c>
    </row>
    <row r="12" spans="1:25" ht="28.5" customHeight="1" x14ac:dyDescent="0.25">
      <c r="A12" s="12">
        <v>5</v>
      </c>
      <c r="B12" s="13" t="s">
        <v>21</v>
      </c>
      <c r="C12" s="14">
        <v>2011</v>
      </c>
      <c r="D12" s="15">
        <v>9.1300000000000008</v>
      </c>
      <c r="E12" s="8" t="str">
        <f t="shared" si="0"/>
        <v>5</v>
      </c>
      <c r="F12" s="15">
        <v>23</v>
      </c>
      <c r="G12" s="8" t="str">
        <f>IF(F12&lt;=1,"0",IF(F12&gt;=9,"5",IF('Кадочникова Т.М.'!F12&gt;=6,"4",IF(F12&gt;=3,"3",IF('Кадочникова Т.М.'!F12&lt;3,"2")))))</f>
        <v>5</v>
      </c>
      <c r="H12" s="15">
        <v>15</v>
      </c>
      <c r="I12" s="8" t="str">
        <f>IF(H12&lt;=1,"0",IF(H12&gt;=10,"5",IF('Кадочникова Т.М.'!H12&gt;=8,"4",IF(H12&gt;=5,"3",IF('Кадочникова Т.М.'!H12&lt;5,"2")))))</f>
        <v>5</v>
      </c>
      <c r="J12" s="16">
        <v>10</v>
      </c>
      <c r="K12" s="8" t="str">
        <f>IF(J12&lt;=1,"0",IF(J12&gt;=10,"5",IF('Кадочникова Т.М.'!J12&gt;=6,"4",IF(J12&gt;=4,"3",IF('Кадочникова Т.М.'!J12&lt;4,"2")))))</f>
        <v>5</v>
      </c>
      <c r="L12" s="17">
        <v>135</v>
      </c>
      <c r="M12" s="8" t="str">
        <f>IF(L12&lt;=1,"0",IF(L12&gt;=120,"5",IF('Кадочникова Т.М.'!L12&gt;=115,"4",IF(L12&gt;=110,"3",IF('Кадочникова Т.М.'!L12&lt;110,"2")))))</f>
        <v>5</v>
      </c>
      <c r="N12" s="15">
        <v>17</v>
      </c>
      <c r="O12" s="8" t="str">
        <f>IF(N12&lt;=1,"0",IF(N12&gt;=10,"5",IF('Кадочникова Т.М.'!N12&gt;=8,"4",IF(N12&gt;=5,"3",IF('Кадочникова Т.М.'!N12&lt;5,"2")))))</f>
        <v>5</v>
      </c>
      <c r="P12" s="15">
        <v>12.5</v>
      </c>
      <c r="Q12" s="8" t="str">
        <f>IF(P12&lt;=1,"0",IF(P12&lt;=30,"5",IF('Кадочникова Т.М.'!P12&lt;=35,"4",IF(P12&lt;=45,"3",IF('Кадочникова Т.М.'!P12&gt;45,"2")))))</f>
        <v>5</v>
      </c>
      <c r="R12" s="15">
        <v>14</v>
      </c>
      <c r="S12" s="8" t="str">
        <f>IF(R12&lt;=1,"0",IF(R12&gt;=10,"5",IF('Кадочникова Т.М.'!R12&gt;=8,"4",IF(R12&gt;=5,"3",IF('Кадочникова Т.М.'!R12&lt;5,"2")))))</f>
        <v>5</v>
      </c>
      <c r="T12" s="15">
        <v>0</v>
      </c>
      <c r="U12" s="8" t="str">
        <f>IF(T12&lt;=10,"5",IF('Кадочникова Т.М.'!T12&lt;=15,"4",IF(T12&lt;=20,"3",IF('Кадочникова Т.М.'!T12&gt;20,"2"))))</f>
        <v>5</v>
      </c>
      <c r="V12" s="11">
        <f t="shared" si="1"/>
        <v>5</v>
      </c>
      <c r="W12" s="18" t="str">
        <f>IF(V12&lt;=1,"0",IF(V12&gt;=4.5,"5",IF('Кадочникова Т.М.'!V12&gt;=3.5,"4",IF(V12&gt;=2.5,"3",IF('Кадочникова Т.М.'!V12&lt;2.5,"2")))))</f>
        <v>5</v>
      </c>
      <c r="X12" s="19" t="s">
        <v>64</v>
      </c>
    </row>
    <row r="13" spans="1:25" ht="28.5" customHeight="1" x14ac:dyDescent="0.25">
      <c r="A13" s="20">
        <v>6</v>
      </c>
      <c r="B13" s="13" t="s">
        <v>22</v>
      </c>
      <c r="C13" s="14">
        <v>2012</v>
      </c>
      <c r="D13" s="15">
        <v>10.15</v>
      </c>
      <c r="E13" s="8" t="str">
        <f t="shared" si="0"/>
        <v>3</v>
      </c>
      <c r="F13" s="15">
        <v>34</v>
      </c>
      <c r="G13" s="8" t="str">
        <f>IF(F13&lt;=1,"0",IF(F13&gt;=9,"5",IF('Кадочникова Т.М.'!F13&gt;=6,"4",IF(F13&gt;=3,"3",IF('Кадочникова Т.М.'!F13&lt;3,"2")))))</f>
        <v>5</v>
      </c>
      <c r="H13" s="15">
        <v>15</v>
      </c>
      <c r="I13" s="8" t="str">
        <f>IF(H13&lt;=1,"0",IF(H13&gt;=10,"5",IF('Кадочникова Т.М.'!H13&gt;=8,"4",IF(H13&gt;=5,"3",IF('Кадочникова Т.М.'!H13&lt;5,"2")))))</f>
        <v>5</v>
      </c>
      <c r="J13" s="16">
        <v>14</v>
      </c>
      <c r="K13" s="8" t="str">
        <f>IF(J13&lt;=1,"0",IF(J13&gt;=10,"5",IF('Кадочникова Т.М.'!J13&gt;=6,"4",IF(J13&gt;=4,"3",IF('Кадочникова Т.М.'!J13&lt;4,"2")))))</f>
        <v>5</v>
      </c>
      <c r="L13" s="17">
        <v>100</v>
      </c>
      <c r="M13" s="8" t="str">
        <f>IF(L13&lt;=1,"0",IF(L13&gt;=120,"5",IF('Кадочникова Т.М.'!L13&gt;=115,"4",IF(L13&gt;=110,"3",IF('Кадочникова Т.М.'!L13&lt;110,"2")))))</f>
        <v>2</v>
      </c>
      <c r="N13" s="15">
        <v>18</v>
      </c>
      <c r="O13" s="8" t="str">
        <f>IF(N13&lt;=1,"0",IF(N13&gt;=10,"5",IF('Кадочникова Т.М.'!N13&gt;=8,"4",IF(N13&gt;=5,"3",IF('Кадочникова Т.М.'!N13&lt;5,"2")))))</f>
        <v>5</v>
      </c>
      <c r="P13" s="15">
        <v>57</v>
      </c>
      <c r="Q13" s="8" t="str">
        <f>IF(P13&lt;=1,"0",IF(P13&lt;=30,"5",IF('Кадочникова Т.М.'!P13&lt;=35,"4",IF(P13&lt;=45,"3",IF('Кадочникова Т.М.'!P13&gt;45,"2")))))</f>
        <v>2</v>
      </c>
      <c r="R13" s="15">
        <v>6</v>
      </c>
      <c r="S13" s="8" t="str">
        <f>IF(R13&lt;=1,"0",IF(R13&gt;=10,"5",IF('Кадочникова Т.М.'!R13&gt;=8,"4",IF(R13&gt;=5,"3",IF('Кадочникова Т.М.'!R13&lt;5,"2")))))</f>
        <v>3</v>
      </c>
      <c r="T13" s="15">
        <v>15</v>
      </c>
      <c r="U13" s="8" t="str">
        <f>IF(T13&lt;=10,"5",IF('Кадочникова Т.М.'!T13&lt;=15,"4",IF(T13&lt;=20,"3",IF('Кадочникова Т.М.'!T13&gt;20,"2"))))</f>
        <v>4</v>
      </c>
      <c r="V13" s="11">
        <f t="shared" si="1"/>
        <v>3.7777777777777777</v>
      </c>
      <c r="W13" s="18" t="str">
        <f>IF(V13&lt;=1,"0",IF(V13&gt;=4.5,"5",IF('Кадочникова Т.М.'!V13&gt;=3.5,"4",IF(V13&gt;=2.5,"3",IF('Кадочникова Т.М.'!V13&lt;2.5,"2")))))</f>
        <v>4</v>
      </c>
      <c r="X13" s="19" t="s">
        <v>64</v>
      </c>
    </row>
    <row r="14" spans="1:25" ht="28.5" customHeight="1" x14ac:dyDescent="0.25">
      <c r="A14" s="12">
        <v>7</v>
      </c>
      <c r="B14" s="13" t="s">
        <v>23</v>
      </c>
      <c r="C14" s="14">
        <v>2012</v>
      </c>
      <c r="D14" s="15">
        <v>9.0500000000000007</v>
      </c>
      <c r="E14" s="8" t="str">
        <f t="shared" si="0"/>
        <v>5</v>
      </c>
      <c r="F14" s="15">
        <v>50</v>
      </c>
      <c r="G14" s="8" t="str">
        <f>IF(F14&lt;=1,"0",IF(F14&gt;=9,"5",IF('Кадочникова Т.М.'!F14&gt;=6,"4",IF(F14&gt;=3,"3",IF('Кадочникова Т.М.'!F14&lt;3,"2")))))</f>
        <v>5</v>
      </c>
      <c r="H14" s="15">
        <v>20</v>
      </c>
      <c r="I14" s="8" t="str">
        <f>IF(H14&lt;=1,"0",IF(H14&gt;=10,"5",IF('Кадочникова Т.М.'!H14&gt;=8,"4",IF(H14&gt;=5,"3",IF('Кадочникова Т.М.'!H14&lt;5,"2")))))</f>
        <v>5</v>
      </c>
      <c r="J14" s="16">
        <v>20</v>
      </c>
      <c r="K14" s="8" t="str">
        <f>IF(J14&lt;=1,"0",IF(J14&gt;=10,"5",IF('Кадочникова Т.М.'!J14&gt;=6,"4",IF(J14&gt;=4,"3",IF('Кадочникова Т.М.'!J14&lt;4,"2")))))</f>
        <v>5</v>
      </c>
      <c r="L14" s="22">
        <v>150</v>
      </c>
      <c r="M14" s="8" t="str">
        <f>IF(L14&lt;=1,"0",IF(L14&gt;=120,"5",IF('Кадочникова Т.М.'!L14&gt;=115,"4",IF(L14&gt;=110,"3",IF('Кадочникова Т.М.'!L14&lt;110,"2")))))</f>
        <v>5</v>
      </c>
      <c r="N14" s="15">
        <v>33</v>
      </c>
      <c r="O14" s="8" t="str">
        <f>IF(N14&lt;=1,"0",IF(N14&gt;=10,"5",IF('Кадочникова Т.М.'!N14&gt;=8,"4",IF(N14&gt;=5,"3",IF('Кадочникова Т.М.'!N14&lt;5,"2")))))</f>
        <v>5</v>
      </c>
      <c r="P14" s="15">
        <v>41</v>
      </c>
      <c r="Q14" s="8" t="str">
        <f>IF(P14&lt;=1,"0",IF(P14&lt;=30,"5",IF('Кадочникова Т.М.'!P14&lt;=35,"4",IF(P14&lt;=45,"3",IF('Кадочникова Т.М.'!P14&gt;45,"2")))))</f>
        <v>3</v>
      </c>
      <c r="R14" s="15">
        <v>13</v>
      </c>
      <c r="S14" s="8" t="str">
        <f>IF(R14&lt;=1,"0",IF(R14&gt;=10,"5",IF('Кадочникова Т.М.'!R14&gt;=8,"4",IF(R14&gt;=5,"3",IF('Кадочникова Т.М.'!R14&lt;5,"2")))))</f>
        <v>5</v>
      </c>
      <c r="T14" s="15">
        <v>0</v>
      </c>
      <c r="U14" s="8" t="str">
        <f>IF(T14&lt;=10,"5",IF('Кадочникова Т.М.'!T14&lt;=15,"4",IF(T14&lt;=20,"3",IF('Кадочникова Т.М.'!T14&gt;20,"2"))))</f>
        <v>5</v>
      </c>
      <c r="V14" s="11">
        <f t="shared" si="1"/>
        <v>4.7777777777777777</v>
      </c>
      <c r="W14" s="18" t="str">
        <f>IF(V14&lt;=1,"0",IF(V14&gt;=4.5,"5",IF('Кадочникова Т.М.'!V14&gt;=3.5,"4",IF(V14&gt;=2.5,"3",IF('Кадочникова Т.М.'!V14&lt;2.5,"2")))))</f>
        <v>5</v>
      </c>
      <c r="X14" s="19" t="s">
        <v>64</v>
      </c>
    </row>
    <row r="15" spans="1:25" ht="28.5" customHeight="1" x14ac:dyDescent="0.25">
      <c r="A15" s="20">
        <v>8</v>
      </c>
      <c r="B15" s="13" t="s">
        <v>24</v>
      </c>
      <c r="C15" s="14">
        <v>2012</v>
      </c>
      <c r="D15" s="15">
        <v>9.7200000000000006</v>
      </c>
      <c r="E15" s="8" t="str">
        <f t="shared" si="0"/>
        <v>4</v>
      </c>
      <c r="F15" s="15">
        <v>20</v>
      </c>
      <c r="G15" s="8" t="str">
        <f>IF(F15&lt;=1,"0",IF(F15&gt;=9,"5",IF('Кадочникова Т.М.'!F15&gt;=6,"4",IF(F15&gt;=3,"3",IF('Кадочникова Т.М.'!F15&lt;3,"2")))))</f>
        <v>5</v>
      </c>
      <c r="H15" s="15">
        <v>9</v>
      </c>
      <c r="I15" s="8" t="str">
        <f>IF(H15&lt;=1,"0",IF(H15&gt;=10,"5",IF('Кадочникова Т.М.'!H15&gt;=8,"4",IF(H15&gt;=5,"3",IF('Кадочникова Т.М.'!H15&lt;5,"2")))))</f>
        <v>4</v>
      </c>
      <c r="J15" s="16">
        <v>10</v>
      </c>
      <c r="K15" s="8" t="str">
        <f>IF(J15&lt;=1,"0",IF(J15&gt;=10,"5",IF('Кадочникова Т.М.'!J15&gt;=6,"4",IF(J15&gt;=4,"3",IF('Кадочникова Т.М.'!J15&lt;4,"2")))))</f>
        <v>5</v>
      </c>
      <c r="L15" s="17">
        <v>120</v>
      </c>
      <c r="M15" s="8" t="str">
        <f>IF(L15&lt;=1,"0",IF(L15&gt;=120,"5",IF('Кадочникова Т.М.'!L15&gt;=115,"4",IF(L15&gt;=110,"3",IF('Кадочникова Т.М.'!L15&lt;110,"2")))))</f>
        <v>5</v>
      </c>
      <c r="N15" s="15">
        <v>13</v>
      </c>
      <c r="O15" s="8" t="str">
        <f>IF(N15&lt;=1,"0",IF(N15&gt;=10,"5",IF('Кадочникова Т.М.'!N15&gt;=8,"4",IF(N15&gt;=5,"3",IF('Кадочникова Т.М.'!N15&lt;5,"2")))))</f>
        <v>5</v>
      </c>
      <c r="P15" s="15">
        <v>46.5</v>
      </c>
      <c r="Q15" s="8" t="str">
        <f>IF(P15&lt;=1,"0",IF(P15&lt;=30,"5",IF('Кадочникова Т.М.'!P15&lt;=35,"4",IF(P15&lt;=45,"3",IF('Кадочникова Т.М.'!P15&gt;45,"2")))))</f>
        <v>2</v>
      </c>
      <c r="R15" s="15">
        <v>4.5</v>
      </c>
      <c r="S15" s="8" t="str">
        <f>IF(R15&lt;=1,"0",IF(R15&gt;=10,"5",IF('Кадочникова Т.М.'!R15&gt;=8,"4",IF(R15&gt;=5,"3",IF('Кадочникова Т.М.'!R15&lt;5,"2")))))</f>
        <v>2</v>
      </c>
      <c r="T15" s="15">
        <v>20</v>
      </c>
      <c r="U15" s="8" t="str">
        <f>IF(T15&lt;=10,"5",IF('Кадочникова Т.М.'!T15&lt;=15,"4",IF(T15&lt;=20,"3",IF('Кадочникова Т.М.'!T15&gt;20,"2"))))</f>
        <v>3</v>
      </c>
      <c r="V15" s="11">
        <f t="shared" si="1"/>
        <v>3.8888888888888888</v>
      </c>
      <c r="W15" s="18" t="str">
        <f>IF(V15&lt;=1,"0",IF(V15&gt;=4.5,"5",IF('Кадочникова Т.М.'!V15&gt;=3.5,"4",IF(V15&gt;=2.5,"3",IF('Кадочникова Т.М.'!V15&lt;2.5,"2")))))</f>
        <v>4</v>
      </c>
      <c r="X15" s="19" t="s">
        <v>64</v>
      </c>
    </row>
    <row r="16" spans="1:25" s="24" customFormat="1" ht="28.5" customHeight="1" x14ac:dyDescent="0.25">
      <c r="A16" s="5"/>
      <c r="B16" s="23" t="s">
        <v>25</v>
      </c>
      <c r="C16" s="7"/>
      <c r="D16" s="8"/>
      <c r="E16" s="8" t="str">
        <f t="shared" ref="E16:E27" si="3">IF(D16&lt;=1,"0",IF(D16&lt;=9.5,"5",IF(D16&lt;=10,"4",IF(D16&lt;=10.4,"3",IF(D16&gt;10.4,"2")))))</f>
        <v>0</v>
      </c>
      <c r="F16" s="8"/>
      <c r="G16" s="8" t="str">
        <f>IF(F16&lt;=1,"0",IF(F16&gt;=12,"5",IF('Кадочникова Т.М.'!F16&gt;=8,"4",IF(F16&gt;=4,"3",IF('Кадочникова Т.М.'!F16&lt;4,"2")))))</f>
        <v>0</v>
      </c>
      <c r="H16" s="8"/>
      <c r="I16" s="8" t="str">
        <f>IF(H16&lt;=1,"0",IF(H16&gt;=10,"5",IF('Кадочникова Т.М.'!H16&gt;=8,"4",IF(H16&gt;=5,"3",IF('Кадочникова Т.М.'!H16&lt;5,"2")))))</f>
        <v>0</v>
      </c>
      <c r="J16" s="9"/>
      <c r="K16" s="8" t="str">
        <f>IF(J16&lt;=1,"0",IF(J16&gt;=10,"5",IF('Кадочникова Т.М.'!J16&gt;=6,"4",IF(J16&gt;=4,"3",IF('Кадочникова Т.М.'!J16&lt;4,"2")))))</f>
        <v>0</v>
      </c>
      <c r="L16" s="10"/>
      <c r="M16" s="8" t="str">
        <f>IF(L16&lt;=1,"0",IF(L16&gt;=125,"5",IF('Кадочникова Т.М.'!L16&gt;=120,"4",IF(L16&gt;=115,"3",IF('Кадочникова Т.М.'!L16&lt;115,"2")))))</f>
        <v>0</v>
      </c>
      <c r="N16" s="8"/>
      <c r="O16" s="8" t="str">
        <f>IF(N16&lt;=1,"0",IF(N16&gt;=15,"5",IF('Кадочникова Т.М.'!N16&gt;=10,"4",IF(N16&gt;=5,"3",IF('Кадочникова Т.М.'!N16&lt;5,"2")))))</f>
        <v>0</v>
      </c>
      <c r="P16" s="8"/>
      <c r="Q16" s="8" t="str">
        <f>IF(P16&lt;=1,"0",IF(P16&lt;=30,"5",IF('Кадочникова Т.М.'!P16&lt;=35,"4",IF(P16&lt;=45,"3",IF('Кадочникова Т.М.'!P16&gt;45,"2")))))</f>
        <v>0</v>
      </c>
      <c r="R16" s="8"/>
      <c r="S16" s="8" t="str">
        <f>IF(R16&lt;=1,"0",IF(R16&gt;=10,"5",IF('Кадочникова Т.М.'!R16&gt;=8,"4",IF(R16&gt;=5,"3",IF('Кадочникова Т.М.'!R16&lt;5,"2")))))</f>
        <v>0</v>
      </c>
      <c r="T16" s="8"/>
      <c r="U16" s="8" t="str">
        <f>IF(T16&lt;=10,"5",IF('Кадочникова Т.М.'!T16&lt;=15,"4",IF(T16&lt;=20,"3",IF('Кадочникова Т.М.'!T16&gt;20,"2"))))</f>
        <v>5</v>
      </c>
      <c r="V16" s="11">
        <f t="shared" si="1"/>
        <v>0.55555555555555558</v>
      </c>
      <c r="W16" s="9" t="str">
        <f>IF(V16&lt;=1,"0",IF(V16&gt;=4.5,"5",IF('Кадочникова Т.М.'!V16&gt;=3.5,"4",IF(V16&gt;=2.5,"3",IF('Кадочникова Т.М.'!V16&lt;2.5,"2")))))</f>
        <v>0</v>
      </c>
      <c r="X16" s="19"/>
    </row>
    <row r="17" spans="1:25" ht="28.5" customHeight="1" x14ac:dyDescent="0.25">
      <c r="A17" s="20">
        <v>1</v>
      </c>
      <c r="B17" s="25" t="s">
        <v>26</v>
      </c>
      <c r="C17" s="14">
        <v>2012</v>
      </c>
      <c r="D17" s="15">
        <v>8.7799999999999994</v>
      </c>
      <c r="E17" s="8" t="str">
        <f t="shared" si="3"/>
        <v>5</v>
      </c>
      <c r="F17" s="19">
        <v>13</v>
      </c>
      <c r="G17" s="8" t="str">
        <f>IF(F17&lt;=1,"0",IF(F17&gt;=12,"5",IF('Кадочникова Т.М.'!F17&gt;=8,"4",IF(F17&gt;=4,"3",IF('Кадочникова Т.М.'!F17&lt;4,"2")))))</f>
        <v>5</v>
      </c>
      <c r="H17" s="19">
        <v>8</v>
      </c>
      <c r="I17" s="8" t="str">
        <f>IF(H17&lt;=1,"0",IF(H17&gt;=10,"5",IF('Кадочникова Т.М.'!H17&gt;=8,"4",IF(H17&gt;=5,"3",IF('Кадочникова Т.М.'!H17&lt;5,"2")))))</f>
        <v>4</v>
      </c>
      <c r="J17" s="19">
        <v>1</v>
      </c>
      <c r="K17" s="8" t="str">
        <f>IF(J17&lt;=1,"0",IF(J17&gt;=10,"5",IF('Кадочникова Т.М.'!J17&gt;=6,"4",IF(J17&gt;=4,"3",IF('Кадочникова Т.М.'!J17&lt;4,"2")))))</f>
        <v>0</v>
      </c>
      <c r="L17" s="19">
        <v>140</v>
      </c>
      <c r="M17" s="8" t="str">
        <f>IF(L17&lt;=1,"0",IF(L17&gt;=125,"5",IF('Кадочникова Т.М.'!L17&gt;=120,"4",IF(L17&gt;=115,"3",IF('Кадочникова Т.М.'!L17&lt;115,"2")))))</f>
        <v>5</v>
      </c>
      <c r="N17" s="19">
        <v>18</v>
      </c>
      <c r="O17" s="8" t="str">
        <f>IF(N17&lt;=1,"0",IF(N17&gt;=15,"5",IF('Кадочникова Т.М.'!N17&gt;=10,"4",IF(N17&gt;=5,"3",IF('Кадочникова Т.М.'!N17&lt;5,"2")))))</f>
        <v>5</v>
      </c>
      <c r="P17" s="19">
        <v>46</v>
      </c>
      <c r="Q17" s="8" t="str">
        <f>IF(P17&lt;=1,"0",IF(P17&lt;=30,"5",IF('Кадочникова Т.М.'!P17&lt;=35,"4",IF(P17&lt;=45,"3",IF('Кадочникова Т.М.'!P17&gt;45,"2")))))</f>
        <v>2</v>
      </c>
      <c r="R17" s="19">
        <v>7</v>
      </c>
      <c r="S17" s="8" t="str">
        <f>IF(R17&lt;=1,"0",IF(R17&gt;=10,"5",IF('Кадочникова Т.М.'!R17&gt;=8,"4",IF(R17&gt;=5,"3",IF('Кадочникова Т.М.'!R17&lt;5,"2")))))</f>
        <v>3</v>
      </c>
      <c r="T17" s="19" t="s">
        <v>27</v>
      </c>
      <c r="U17" s="8" t="str">
        <f>IF(T17&lt;=10,"5",IF('Кадочникова Т.М.'!T17&lt;=15,"4",IF(T17&lt;=20,"3",IF('Кадочникова Т.М.'!T17&gt;20,"2"))))</f>
        <v>2</v>
      </c>
      <c r="V17" s="11">
        <f t="shared" si="1"/>
        <v>3.4444444444444446</v>
      </c>
      <c r="W17" s="9" t="str">
        <f>IF(V17&lt;=1,"0",IF(V17&gt;=4.5,"5",IF('Кадочникова Т.М.'!V17&gt;=3.5,"4",IF(V17&gt;=2.5,"3",IF('Кадочникова Т.М.'!V17&lt;2.5,"2")))))</f>
        <v>3</v>
      </c>
      <c r="X17" s="19"/>
    </row>
    <row r="18" spans="1:25" ht="28.5" customHeight="1" x14ac:dyDescent="0.25">
      <c r="A18" s="20">
        <v>2</v>
      </c>
      <c r="B18" s="25" t="s">
        <v>28</v>
      </c>
      <c r="C18" s="14">
        <v>2012</v>
      </c>
      <c r="D18" s="15">
        <v>8.52</v>
      </c>
      <c r="E18" s="8" t="str">
        <f t="shared" si="3"/>
        <v>5</v>
      </c>
      <c r="F18" s="19">
        <v>35</v>
      </c>
      <c r="G18" s="8" t="str">
        <f>IF(F18&lt;=1,"0",IF(F18&gt;=12,"5",IF('Кадочникова Т.М.'!F18&gt;=8,"4",IF(F18&gt;=4,"3",IF('Кадочникова Т.М.'!F18&lt;4,"2")))))</f>
        <v>5</v>
      </c>
      <c r="H18" s="19">
        <v>20</v>
      </c>
      <c r="I18" s="8" t="str">
        <f>IF(H18&lt;=1,"0",IF(H18&gt;=10,"5",IF('Кадочникова Т.М.'!H18&gt;=8,"4",IF(H18&gt;=5,"3",IF('Кадочникова Т.М.'!H18&lt;5,"2")))))</f>
        <v>5</v>
      </c>
      <c r="J18" s="19">
        <v>4</v>
      </c>
      <c r="K18" s="8" t="str">
        <f>IF(J18&lt;=1,"0",IF(J18&gt;=10,"5",IF('Кадочникова Т.М.'!J18&gt;=6,"4",IF(J18&gt;=4,"3",IF('Кадочникова Т.М.'!J18&lt;4,"2")))))</f>
        <v>3</v>
      </c>
      <c r="L18" s="19">
        <v>140</v>
      </c>
      <c r="M18" s="8" t="str">
        <f>IF(L18&lt;=1,"0",IF(L18&gt;=125,"5",IF('Кадочникова Т.М.'!L18&gt;=120,"4",IF(L18&gt;=115,"3",IF('Кадочникова Т.М.'!L18&lt;115,"2")))))</f>
        <v>5</v>
      </c>
      <c r="N18" s="19">
        <v>28</v>
      </c>
      <c r="O18" s="8" t="str">
        <f>IF(N18&lt;=1,"0",IF(N18&gt;=15,"5",IF('Кадочникова Т.М.'!N18&gt;=10,"4",IF(N18&gt;=5,"3",IF('Кадочникова Т.М.'!N18&lt;5,"2")))))</f>
        <v>5</v>
      </c>
      <c r="P18" s="19">
        <v>39</v>
      </c>
      <c r="Q18" s="8" t="str">
        <f>IF(P18&lt;=1,"0",IF(P18&lt;=30,"5",IF('Кадочникова Т.М.'!P18&lt;=35,"4",IF(P18&lt;=45,"3",IF('Кадочникова Т.М.'!P18&gt;45,"2")))))</f>
        <v>3</v>
      </c>
      <c r="R18" s="19">
        <v>16</v>
      </c>
      <c r="S18" s="8" t="str">
        <f>IF(R18&lt;=1,"0",IF(R18&gt;=10,"5",IF('Кадочникова Т.М.'!R18&gt;=8,"4",IF(R18&gt;=5,"3",IF('Кадочникова Т.М.'!R18&lt;5,"2")))))</f>
        <v>5</v>
      </c>
      <c r="T18" s="19">
        <v>6.5</v>
      </c>
      <c r="U18" s="8" t="str">
        <f>IF(T18&lt;=10,"5",IF('Кадочникова Т.М.'!T18&lt;=15,"4",IF(T18&lt;=20,"3",IF('Кадочникова Т.М.'!T18&gt;20,"2"))))</f>
        <v>5</v>
      </c>
      <c r="V18" s="11">
        <f t="shared" si="1"/>
        <v>4.5555555555555554</v>
      </c>
      <c r="W18" s="9" t="str">
        <f>IF(V18&lt;=1,"0",IF(V18&gt;=4.5,"5",IF('Кадочникова Т.М.'!V18&gt;=3.5,"4",IF(V18&gt;=2.5,"3",IF('Кадочникова Т.М.'!V18&lt;2.5,"2")))))</f>
        <v>5</v>
      </c>
      <c r="X18" s="19" t="s">
        <v>64</v>
      </c>
    </row>
    <row r="19" spans="1:25" ht="28.5" customHeight="1" x14ac:dyDescent="0.25">
      <c r="A19" s="20">
        <v>3</v>
      </c>
      <c r="B19" s="25" t="s">
        <v>29</v>
      </c>
      <c r="C19" s="14">
        <v>2011</v>
      </c>
      <c r="D19" s="15">
        <v>9.6999999999999993</v>
      </c>
      <c r="E19" s="8" t="str">
        <f t="shared" si="3"/>
        <v>4</v>
      </c>
      <c r="F19" s="19">
        <v>16</v>
      </c>
      <c r="G19" s="8" t="str">
        <f>IF(F19&lt;=1,"0",IF(F19&gt;=12,"5",IF('Кадочникова Т.М.'!F19&gt;=8,"4",IF(F19&gt;=4,"3",IF('Кадочникова Т.М.'!F19&lt;4,"2")))))</f>
        <v>5</v>
      </c>
      <c r="H19" s="19">
        <v>7</v>
      </c>
      <c r="I19" s="8" t="str">
        <f>IF(H19&lt;=1,"0",IF(H19&gt;=10,"5",IF('Кадочникова Т.М.'!H19&gt;=8,"4",IF(H19&gt;=5,"3",IF('Кадочникова Т.М.'!H19&lt;5,"2")))))</f>
        <v>3</v>
      </c>
      <c r="J19" s="19">
        <v>4</v>
      </c>
      <c r="K19" s="8" t="str">
        <f>IF(J19&lt;=1,"0",IF(J19&gt;=10,"5",IF('Кадочникова Т.М.'!J19&gt;=6,"4",IF(J19&gt;=4,"3",IF('Кадочникова Т.М.'!J19&lt;4,"2")))))</f>
        <v>3</v>
      </c>
      <c r="L19" s="19">
        <v>130</v>
      </c>
      <c r="M19" s="8" t="str">
        <f>IF(L19&lt;=1,"0",IF(L19&gt;=125,"5",IF('Кадочникова Т.М.'!L19&gt;=120,"4",IF(L19&gt;=115,"3",IF('Кадочникова Т.М.'!L19&lt;115,"2")))))</f>
        <v>5</v>
      </c>
      <c r="N19" s="19">
        <v>22</v>
      </c>
      <c r="O19" s="8" t="str">
        <f>IF(N19&lt;=1,"0",IF(N19&gt;=15,"5",IF('Кадочникова Т.М.'!N19&gt;=10,"4",IF(N19&gt;=5,"3",IF('Кадочникова Т.М.'!N19&lt;5,"2")))))</f>
        <v>5</v>
      </c>
      <c r="P19" s="19">
        <v>44</v>
      </c>
      <c r="Q19" s="8" t="str">
        <f>IF(P19&lt;=1,"0",IF(P19&lt;=30,"5",IF('Кадочникова Т.М.'!P19&lt;=35,"4",IF(P19&lt;=45,"3",IF('Кадочникова Т.М.'!P19&gt;45,"2")))))</f>
        <v>3</v>
      </c>
      <c r="R19" s="19">
        <v>21</v>
      </c>
      <c r="S19" s="8" t="str">
        <f>IF(R19&lt;=1,"0",IF(R19&gt;=10,"5",IF('Кадочникова Т.М.'!R19&gt;=8,"4",IF(R19&gt;=5,"3",IF('Кадочникова Т.М.'!R19&lt;5,"2")))))</f>
        <v>5</v>
      </c>
      <c r="T19" s="19">
        <v>12.5</v>
      </c>
      <c r="U19" s="8" t="str">
        <f>IF(T19&lt;=10,"5",IF('Кадочникова Т.М.'!T19&lt;=15,"4",IF(T19&lt;=20,"3",IF('Кадочникова Т.М.'!T19&gt;20,"2"))))</f>
        <v>4</v>
      </c>
      <c r="V19" s="11">
        <f t="shared" si="1"/>
        <v>4.1111111111111107</v>
      </c>
      <c r="W19" s="9" t="str">
        <f>IF(V19&lt;=1,"0",IF(V19&gt;=4.5,"5",IF('Кадочникова Т.М.'!V19&gt;=3.5,"4",IF(V19&gt;=2.5,"3",IF('Кадочникова Т.М.'!V19&lt;2.5,"2")))))</f>
        <v>4</v>
      </c>
      <c r="X19" s="19" t="s">
        <v>64</v>
      </c>
    </row>
    <row r="20" spans="1:25" ht="28.5" customHeight="1" x14ac:dyDescent="0.25">
      <c r="A20" s="20">
        <v>4</v>
      </c>
      <c r="B20" s="25" t="s">
        <v>30</v>
      </c>
      <c r="C20" s="14">
        <v>2013</v>
      </c>
      <c r="D20" s="15">
        <v>10.5</v>
      </c>
      <c r="E20" s="8" t="str">
        <f t="shared" si="3"/>
        <v>2</v>
      </c>
      <c r="F20" s="19">
        <v>4</v>
      </c>
      <c r="G20" s="8" t="str">
        <f>IF(F20&lt;=1,"0",IF(F20&gt;=12,"5",IF('Кадочникова Т.М.'!F20&gt;=8,"4",IF(F20&gt;=4,"3",IF('Кадочникова Т.М.'!F20&lt;4,"2")))))</f>
        <v>3</v>
      </c>
      <c r="H20" s="19">
        <v>13</v>
      </c>
      <c r="I20" s="8" t="str">
        <f>IF(H20&lt;=1,"0",IF(H20&gt;=10,"5",IF('Кадочникова Т.М.'!H20&gt;=8,"4",IF(H20&gt;=5,"3",IF('Кадочникова Т.М.'!H20&lt;5,"2")))))</f>
        <v>5</v>
      </c>
      <c r="J20" s="19">
        <v>4</v>
      </c>
      <c r="K20" s="8" t="str">
        <f>IF(J20&lt;=1,"0",IF(J20&gt;=10,"5",IF('Кадочникова Т.М.'!J20&gt;=6,"4",IF(J20&gt;=4,"3",IF('Кадочникова Т.М.'!J20&lt;4,"2")))))</f>
        <v>3</v>
      </c>
      <c r="L20" s="19">
        <v>120</v>
      </c>
      <c r="M20" s="8" t="str">
        <f>IF(L20&lt;=1,"0",IF(L20&gt;=125,"5",IF('Кадочникова Т.М.'!L20&gt;=120,"4",IF(L20&gt;=115,"3",IF('Кадочникова Т.М.'!L20&lt;115,"2")))))</f>
        <v>4</v>
      </c>
      <c r="N20" s="19">
        <v>19</v>
      </c>
      <c r="O20" s="8" t="str">
        <f>IF(N20&lt;=1,"0",IF(N20&gt;=15,"5",IF('Кадочникова Т.М.'!N20&gt;=10,"4",IF(N20&gt;=5,"3",IF('Кадочникова Т.М.'!N20&lt;5,"2")))))</f>
        <v>5</v>
      </c>
      <c r="P20" s="19">
        <v>55</v>
      </c>
      <c r="Q20" s="8" t="str">
        <f>IF(P20&lt;=1,"0",IF(P20&lt;=30,"5",IF('Кадочникова Т.М.'!P20&lt;=35,"4",IF(P20&lt;=45,"3",IF('Кадочникова Т.М.'!P20&gt;45,"2")))))</f>
        <v>2</v>
      </c>
      <c r="R20" s="19">
        <v>10</v>
      </c>
      <c r="S20" s="8" t="str">
        <f>IF(R20&lt;=1,"0",IF(R20&gt;=10,"5",IF('Кадочникова Т.М.'!R20&gt;=8,"4",IF(R20&gt;=5,"3",IF('Кадочникова Т.М.'!R20&lt;5,"2")))))</f>
        <v>5</v>
      </c>
      <c r="T20" s="19">
        <v>15</v>
      </c>
      <c r="U20" s="8" t="str">
        <f>IF(T20&lt;=10,"5",IF('Кадочникова Т.М.'!T20&lt;=15,"4",IF(T20&lt;=20,"3",IF('Кадочникова Т.М.'!T20&gt;20,"2"))))</f>
        <v>4</v>
      </c>
      <c r="V20" s="11">
        <f t="shared" si="1"/>
        <v>3.6666666666666665</v>
      </c>
      <c r="W20" s="9" t="str">
        <f>IF(V20&lt;=1,"0",IF(V20&gt;=4.5,"5",IF('Кадочникова Т.М.'!V20&gt;=3.5,"4",IF(V20&gt;=2.5,"3",IF('Кадочникова Т.М.'!V20&lt;2.5,"2")))))</f>
        <v>4</v>
      </c>
      <c r="X20" s="19" t="s">
        <v>64</v>
      </c>
    </row>
    <row r="21" spans="1:25" ht="28.5" customHeight="1" x14ac:dyDescent="0.25">
      <c r="A21" s="20">
        <v>5</v>
      </c>
      <c r="B21" s="25" t="s">
        <v>31</v>
      </c>
      <c r="C21" s="14">
        <v>2012</v>
      </c>
      <c r="D21" s="15">
        <v>9.06</v>
      </c>
      <c r="E21" s="8" t="str">
        <f t="shared" si="3"/>
        <v>5</v>
      </c>
      <c r="F21" s="19">
        <v>32</v>
      </c>
      <c r="G21" s="8" t="str">
        <f>IF(F21&lt;=1,"0",IF(F21&gt;=12,"5",IF('Кадочникова Т.М.'!F21&gt;=8,"4",IF(F21&gt;=4,"3",IF('Кадочникова Т.М.'!F21&lt;4,"2")))))</f>
        <v>5</v>
      </c>
      <c r="H21" s="19">
        <v>15</v>
      </c>
      <c r="I21" s="8" t="str">
        <f>IF(H21&lt;=1,"0",IF(H21&gt;=10,"5",IF('Кадочникова Т.М.'!H21&gt;=8,"4",IF(H21&gt;=5,"3",IF('Кадочникова Т.М.'!H21&lt;5,"2")))))</f>
        <v>5</v>
      </c>
      <c r="J21" s="19">
        <v>3</v>
      </c>
      <c r="K21" s="8" t="str">
        <f>IF(J21&lt;=1,"0",IF(J21&gt;=10,"5",IF('Кадочникова Т.М.'!J21&gt;=6,"4",IF(J21&gt;=4,"3",IF('Кадочникова Т.М.'!J21&lt;4,"2")))))</f>
        <v>2</v>
      </c>
      <c r="L21" s="19">
        <v>125</v>
      </c>
      <c r="M21" s="8" t="str">
        <f>IF(L21&lt;=1,"0",IF(L21&gt;=125,"5",IF('Кадочникова Т.М.'!L21&gt;=120,"4",IF(L21&gt;=115,"3",IF('Кадочникова Т.М.'!L21&lt;115,"2")))))</f>
        <v>5</v>
      </c>
      <c r="N21" s="19">
        <v>25</v>
      </c>
      <c r="O21" s="8" t="str">
        <f>IF(N21&lt;=1,"0",IF(N21&gt;=15,"5",IF('Кадочникова Т.М.'!N21&gt;=10,"4",IF(N21&gt;=5,"3",IF('Кадочникова Т.М.'!N21&lt;5,"2")))))</f>
        <v>5</v>
      </c>
      <c r="P21" s="19">
        <v>50</v>
      </c>
      <c r="Q21" s="8" t="str">
        <f>IF(P21&lt;=1,"0",IF(P21&lt;=30,"5",IF('Кадочникова Т.М.'!P21&lt;=35,"4",IF(P21&lt;=45,"3",IF('Кадочникова Т.М.'!P21&gt;45,"2")))))</f>
        <v>2</v>
      </c>
      <c r="R21" s="19">
        <v>8.5</v>
      </c>
      <c r="S21" s="8" t="str">
        <f>IF(R21&lt;=1,"0",IF(R21&gt;=10,"5",IF('Кадочникова Т.М.'!R21&gt;=8,"4",IF(R21&gt;=5,"3",IF('Кадочникова Т.М.'!R21&lt;5,"2")))))</f>
        <v>4</v>
      </c>
      <c r="T21" s="19">
        <v>21</v>
      </c>
      <c r="U21" s="8" t="str">
        <f>IF(T21&lt;=10,"5",IF('Кадочникова Т.М.'!T21&lt;=15,"4",IF(T21&lt;=20,"3",IF('Кадочникова Т.М.'!T21&gt;20,"2"))))</f>
        <v>2</v>
      </c>
      <c r="V21" s="11">
        <f t="shared" si="1"/>
        <v>3.8888888888888888</v>
      </c>
      <c r="W21" s="9" t="str">
        <f>IF(V21&lt;=1,"0",IF(V21&gt;=4.5,"5",IF('Кадочникова Т.М.'!V21&gt;=3.5,"4",IF(V21&gt;=2.5,"3",IF('Кадочникова Т.М.'!V21&lt;2.5,"2")))))</f>
        <v>4</v>
      </c>
      <c r="X21" s="19" t="s">
        <v>64</v>
      </c>
    </row>
    <row r="22" spans="1:25" ht="28.5" customHeight="1" x14ac:dyDescent="0.25">
      <c r="A22" s="20">
        <v>6</v>
      </c>
      <c r="B22" s="25" t="s">
        <v>32</v>
      </c>
      <c r="C22" s="14">
        <v>2012</v>
      </c>
      <c r="D22" s="15">
        <v>9.02</v>
      </c>
      <c r="E22" s="8" t="str">
        <f t="shared" si="3"/>
        <v>5</v>
      </c>
      <c r="F22" s="19">
        <v>26</v>
      </c>
      <c r="G22" s="8" t="str">
        <f>IF(F22&lt;=1,"0",IF(F22&gt;=12,"5",IF('Кадочникова Т.М.'!F22&gt;=8,"4",IF(F22&gt;=4,"3",IF('Кадочникова Т.М.'!F22&lt;4,"2")))))</f>
        <v>5</v>
      </c>
      <c r="H22" s="19">
        <v>12</v>
      </c>
      <c r="I22" s="8" t="str">
        <f>IF(H22&lt;=1,"0",IF(H22&gt;=10,"5",IF('Кадочникова Т.М.'!H22&gt;=8,"4",IF(H22&gt;=5,"3",IF('Кадочникова Т.М.'!H22&lt;5,"2")))))</f>
        <v>5</v>
      </c>
      <c r="J22" s="19">
        <v>4</v>
      </c>
      <c r="K22" s="8" t="str">
        <f>IF(J22&lt;=1,"0",IF(J22&gt;=10,"5",IF('Кадочникова Т.М.'!J22&gt;=6,"4",IF(J22&gt;=4,"3",IF('Кадочникова Т.М.'!J22&lt;4,"2")))))</f>
        <v>3</v>
      </c>
      <c r="L22" s="19">
        <v>135</v>
      </c>
      <c r="M22" s="8" t="str">
        <f>IF(L22&lt;=1,"0",IF(L22&gt;=125,"5",IF('Кадочникова Т.М.'!L22&gt;=120,"4",IF(L22&gt;=115,"3",IF('Кадочникова Т.М.'!L22&lt;115,"2")))))</f>
        <v>5</v>
      </c>
      <c r="N22" s="19">
        <v>24</v>
      </c>
      <c r="O22" s="8" t="str">
        <f>IF(N22&lt;=1,"0",IF(N22&gt;=15,"5",IF('Кадочникова Т.М.'!N22&gt;=10,"4",IF(N22&gt;=5,"3",IF('Кадочникова Т.М.'!N22&lt;5,"2")))))</f>
        <v>5</v>
      </c>
      <c r="P22" s="19">
        <v>45</v>
      </c>
      <c r="Q22" s="8" t="str">
        <f>IF(P22&lt;=1,"0",IF(P22&lt;=30,"5",IF('Кадочникова Т.М.'!P22&lt;=35,"4",IF(P22&lt;=45,"3",IF('Кадочникова Т.М.'!P22&gt;45,"2")))))</f>
        <v>3</v>
      </c>
      <c r="R22" s="19">
        <v>5</v>
      </c>
      <c r="S22" s="8" t="str">
        <f>IF(R22&lt;=1,"0",IF(R22&gt;=10,"5",IF('Кадочникова Т.М.'!R22&gt;=8,"4",IF(R22&gt;=5,"3",IF('Кадочникова Т.М.'!R22&lt;5,"2")))))</f>
        <v>3</v>
      </c>
      <c r="T22" s="19">
        <v>11</v>
      </c>
      <c r="U22" s="8" t="str">
        <f>IF(T22&lt;=10,"5",IF('Кадочникова Т.М.'!T22&lt;=15,"4",IF(T22&lt;=20,"3",IF('Кадочникова Т.М.'!T22&gt;20,"2"))))</f>
        <v>4</v>
      </c>
      <c r="V22" s="11">
        <f t="shared" si="1"/>
        <v>4.2222222222222223</v>
      </c>
      <c r="W22" s="9" t="str">
        <f>IF(V22&lt;=1,"0",IF(V22&gt;=4.5,"5",IF('Кадочникова Т.М.'!V22&gt;=3.5,"4",IF(V22&gt;=2.5,"3",IF('Кадочникова Т.М.'!V22&lt;2.5,"2")))))</f>
        <v>4</v>
      </c>
      <c r="X22" s="19" t="s">
        <v>64</v>
      </c>
    </row>
    <row r="23" spans="1:25" ht="28.5" customHeight="1" x14ac:dyDescent="0.25">
      <c r="A23" s="20">
        <v>7</v>
      </c>
      <c r="B23" s="25" t="s">
        <v>33</v>
      </c>
      <c r="C23" s="14">
        <v>2012</v>
      </c>
      <c r="D23" s="15">
        <v>9.31</v>
      </c>
      <c r="E23" s="8" t="str">
        <f t="shared" si="3"/>
        <v>5</v>
      </c>
      <c r="F23" s="19">
        <v>40</v>
      </c>
      <c r="G23" s="8" t="str">
        <f>IF(F23&lt;=1,"0",IF(F23&gt;=12,"5",IF('Кадочникова Т.М.'!F23&gt;=8,"4",IF(F23&gt;=4,"3",IF('Кадочникова Т.М.'!F23&lt;4,"2")))))</f>
        <v>5</v>
      </c>
      <c r="H23" s="19">
        <v>18</v>
      </c>
      <c r="I23" s="8" t="str">
        <f>IF(H23&lt;=1,"0",IF(H23&gt;=10,"5",IF('Кадочникова Т.М.'!H23&gt;=8,"4",IF(H23&gt;=5,"3",IF('Кадочникова Т.М.'!H23&lt;5,"2")))))</f>
        <v>5</v>
      </c>
      <c r="J23" s="19">
        <v>2</v>
      </c>
      <c r="K23" s="8" t="str">
        <f>IF(J23&lt;=1,"0",IF(J23&gt;=10,"5",IF('Кадочникова Т.М.'!J23&gt;=6,"4",IF(J23&gt;=4,"3",IF('Кадочникова Т.М.'!J23&lt;4,"2")))))</f>
        <v>2</v>
      </c>
      <c r="L23" s="19">
        <v>150</v>
      </c>
      <c r="M23" s="8" t="str">
        <f>IF(L23&lt;=1,"0",IF(L23&gt;=125,"5",IF('Кадочникова Т.М.'!L23&gt;=120,"4",IF(L23&gt;=115,"3",IF('Кадочникова Т.М.'!L23&lt;115,"2")))))</f>
        <v>5</v>
      </c>
      <c r="N23" s="19">
        <v>26</v>
      </c>
      <c r="O23" s="8" t="str">
        <f>IF(N23&lt;=1,"0",IF(N23&gt;=15,"5",IF('Кадочникова Т.М.'!N23&gt;=10,"4",IF(N23&gt;=5,"3",IF('Кадочникова Т.М.'!N23&lt;5,"2")))))</f>
        <v>5</v>
      </c>
      <c r="P23" s="19">
        <v>42</v>
      </c>
      <c r="Q23" s="8" t="str">
        <f>IF(P23&lt;=1,"0",IF(P23&lt;=30,"5",IF('Кадочникова Т.М.'!P23&lt;=35,"4",IF(P23&lt;=45,"3",IF('Кадочникова Т.М.'!P23&gt;45,"2")))))</f>
        <v>3</v>
      </c>
      <c r="R23" s="19">
        <v>9</v>
      </c>
      <c r="S23" s="8" t="str">
        <f>IF(R23&lt;=1,"0",IF(R23&gt;=10,"5",IF('Кадочникова Т.М.'!R23&gt;=8,"4",IF(R23&gt;=5,"3",IF('Кадочникова Т.М.'!R23&lt;5,"2")))))</f>
        <v>4</v>
      </c>
      <c r="T23" s="19">
        <v>8.5</v>
      </c>
      <c r="U23" s="8" t="str">
        <f>IF(T23&lt;=10,"5",IF('Кадочникова Т.М.'!T23&lt;=15,"4",IF(T23&lt;=20,"3",IF('Кадочникова Т.М.'!T23&gt;20,"2"))))</f>
        <v>5</v>
      </c>
      <c r="V23" s="11">
        <f t="shared" si="1"/>
        <v>4.333333333333333</v>
      </c>
      <c r="W23" s="9" t="str">
        <f>IF(V23&lt;=1,"0",IF(V23&gt;=4.5,"5",IF('Кадочникова Т.М.'!V23&gt;=3.5,"4",IF(V23&gt;=2.5,"3",IF('Кадочникова Т.М.'!V23&lt;2.5,"2")))))</f>
        <v>4</v>
      </c>
      <c r="X23" s="19" t="s">
        <v>64</v>
      </c>
    </row>
    <row r="24" spans="1:25" ht="28.5" customHeight="1" x14ac:dyDescent="0.25">
      <c r="A24" s="20">
        <v>8</v>
      </c>
      <c r="B24" s="25" t="s">
        <v>65</v>
      </c>
      <c r="C24" s="14">
        <v>2011</v>
      </c>
      <c r="D24" s="15">
        <v>5.46</v>
      </c>
      <c r="E24" s="8" t="str">
        <f t="shared" ref="E24" si="4">IF(D24&lt;=1,"0",IF(D24&lt;=9.5,"5",IF(D24&lt;=10,"4",IF(D24&lt;=10.4,"3",IF(D24&gt;10.4,"2")))))</f>
        <v>5</v>
      </c>
      <c r="F24" s="19">
        <v>45</v>
      </c>
      <c r="G24" s="8" t="str">
        <f>IF(F24&lt;=1,"0",IF(F24&gt;=12,"5",IF('Кадочникова Т.М.'!F24&gt;=8,"4",IF(F24&gt;=4,"3",IF('Кадочникова Т.М.'!F24&lt;4,"2")))))</f>
        <v>5</v>
      </c>
      <c r="H24" s="19">
        <v>14</v>
      </c>
      <c r="I24" s="8" t="str">
        <f>IF(H24&lt;=1,"0",IF(H24&gt;=10,"5",IF('Кадочникова Т.М.'!H24&gt;=8,"4",IF(H24&gt;=5,"3",IF('Кадочникова Т.М.'!H24&lt;5,"2")))))</f>
        <v>5</v>
      </c>
      <c r="J24" s="19">
        <v>5</v>
      </c>
      <c r="K24" s="8" t="str">
        <f>IF(J24&lt;=1,"0",IF(J24&gt;=10,"5",IF('Кадочникова Т.М.'!J24&gt;=6,"4",IF(J24&gt;=4,"3",IF('Кадочникова Т.М.'!J24&lt;4,"2")))))</f>
        <v>3</v>
      </c>
      <c r="L24" s="19">
        <v>148</v>
      </c>
      <c r="M24" s="8" t="str">
        <f>IF(L24&lt;=1,"0",IF(L24&gt;=125,"5",IF('Кадочникова Т.М.'!L24&gt;=120,"4",IF(L24&gt;=115,"3",IF('Кадочникова Т.М.'!L24&lt;115,"2")))))</f>
        <v>5</v>
      </c>
      <c r="N24" s="19">
        <v>26</v>
      </c>
      <c r="O24" s="8" t="str">
        <f>IF(N24&lt;=1,"0",IF(N24&gt;=15,"5",IF('Кадочникова Т.М.'!N24&gt;=10,"4",IF(N24&gt;=5,"3",IF('Кадочникова Т.М.'!N24&lt;5,"2")))))</f>
        <v>5</v>
      </c>
      <c r="P24" s="19">
        <v>36</v>
      </c>
      <c r="Q24" s="8" t="str">
        <f>IF(P24&lt;=1,"0",IF(P24&lt;=30,"5",IF('Кадочникова Т.М.'!P24&lt;=35,"4",IF(P24&lt;=45,"3",IF('Кадочникова Т.М.'!P24&gt;45,"2")))))</f>
        <v>3</v>
      </c>
      <c r="R24" s="19">
        <v>12</v>
      </c>
      <c r="S24" s="8" t="str">
        <f>IF(R24&lt;=1,"0",IF(R24&gt;=10,"5",IF('Кадочникова Т.М.'!R24&gt;=8,"4",IF(R24&gt;=5,"3",IF('Кадочникова Т.М.'!R24&lt;5,"2")))))</f>
        <v>5</v>
      </c>
      <c r="T24" s="19">
        <v>7</v>
      </c>
      <c r="U24" s="8" t="str">
        <f>IF(T24&lt;=10,"5",IF('Кадочникова Т.М.'!T24&lt;=15,"4",IF(T24&lt;=20,"3",IF('Кадочникова Т.М.'!T24&gt;20,"2"))))</f>
        <v>5</v>
      </c>
      <c r="V24" s="11">
        <f t="shared" ref="V24" si="5">(E24+G24+I24+K24+M24+O24+Q24+S24+U24)/9</f>
        <v>4.5555555555555554</v>
      </c>
      <c r="W24" s="9" t="str">
        <f>IF(V24&lt;=1,"0",IF(V24&gt;=4.5,"5",IF('Кадочникова Т.М.'!V24&gt;=3.5,"4",IF(V24&gt;=2.5,"3",IF('Кадочникова Т.М.'!V24&lt;2.5,"2")))))</f>
        <v>5</v>
      </c>
      <c r="X24" s="19" t="s">
        <v>64</v>
      </c>
    </row>
    <row r="25" spans="1:25" ht="28.5" customHeight="1" x14ac:dyDescent="0.25">
      <c r="A25" s="20">
        <v>9</v>
      </c>
      <c r="B25" s="25" t="s">
        <v>34</v>
      </c>
      <c r="C25" s="14">
        <v>2011</v>
      </c>
      <c r="D25" s="15">
        <v>10.58</v>
      </c>
      <c r="E25" s="8" t="str">
        <f t="shared" si="3"/>
        <v>2</v>
      </c>
      <c r="F25" s="19">
        <v>10</v>
      </c>
      <c r="G25" s="8" t="str">
        <f>IF(F25&lt;=1,"0",IF(F25&gt;=12,"5",IF('Кадочникова Т.М.'!F25&gt;=8,"4",IF(F25&gt;=4,"3",IF('Кадочникова Т.М.'!F25&lt;4,"2")))))</f>
        <v>4</v>
      </c>
      <c r="H25" s="19">
        <v>9</v>
      </c>
      <c r="I25" s="8" t="str">
        <f>IF(H25&lt;=1,"0",IF(H25&gt;=10,"5",IF('Кадочникова Т.М.'!H25&gt;=8,"4",IF(H25&gt;=5,"3",IF('Кадочникова Т.М.'!H25&lt;5,"2")))))</f>
        <v>4</v>
      </c>
      <c r="J25" s="19">
        <v>1</v>
      </c>
      <c r="K25" s="8">
        <v>2</v>
      </c>
      <c r="L25" s="19">
        <v>135</v>
      </c>
      <c r="M25" s="8" t="str">
        <f>IF(L25&lt;=1,"0",IF(L25&gt;=125,"5",IF('Кадочникова Т.М.'!L25&gt;=120,"4",IF(L25&gt;=115,"3",IF('Кадочникова Т.М.'!L25&lt;115,"2")))))</f>
        <v>5</v>
      </c>
      <c r="N25" s="19">
        <v>18</v>
      </c>
      <c r="O25" s="8" t="str">
        <f>IF(N25&lt;=1,"0",IF(N25&gt;=15,"5",IF('Кадочникова Т.М.'!N25&gt;=10,"4",IF(N25&gt;=5,"3",IF('Кадочникова Т.М.'!N25&lt;5,"2")))))</f>
        <v>5</v>
      </c>
      <c r="P25" s="19">
        <v>55</v>
      </c>
      <c r="Q25" s="8" t="str">
        <f>IF(P25&lt;=1,"0",IF(P25&lt;=30,"5",IF('Кадочникова Т.М.'!P25&lt;=35,"4",IF(P25&lt;=45,"3",IF('Кадочникова Т.М.'!P25&gt;45,"2")))))</f>
        <v>2</v>
      </c>
      <c r="R25" s="19">
        <v>11.5</v>
      </c>
      <c r="S25" s="8" t="str">
        <f>IF(R25&lt;=1,"0",IF(R25&gt;=10,"5",IF('Кадочникова Т.М.'!R25&gt;=8,"4",IF(R25&gt;=5,"3",IF('Кадочникова Т.М.'!R25&lt;5,"2")))))</f>
        <v>5</v>
      </c>
      <c r="T25" s="19">
        <v>12.5</v>
      </c>
      <c r="U25" s="8" t="str">
        <f>IF(T25&lt;=10,"5",IF('Кадочникова Т.М.'!T25&lt;=15,"4",IF(T25&lt;=20,"3",IF('Кадочникова Т.М.'!T25&gt;20,"2"))))</f>
        <v>4</v>
      </c>
      <c r="V25" s="11">
        <f t="shared" si="1"/>
        <v>3.6666666666666665</v>
      </c>
      <c r="W25" s="9" t="str">
        <f>IF(V25&lt;=1,"0",IF(V25&gt;=4.5,"5",IF('Кадочникова Т.М.'!V25&gt;=3.5,"4",IF(V25&gt;=2.5,"3",IF('Кадочникова Т.М.'!V25&lt;2.5,"2")))))</f>
        <v>4</v>
      </c>
      <c r="X25" s="19" t="s">
        <v>64</v>
      </c>
    </row>
    <row r="26" spans="1:25" ht="28.5" customHeight="1" x14ac:dyDescent="0.25">
      <c r="A26" s="20">
        <v>10</v>
      </c>
      <c r="B26" s="25" t="s">
        <v>35</v>
      </c>
      <c r="C26" s="14">
        <v>2012</v>
      </c>
      <c r="D26" s="15">
        <v>9.91</v>
      </c>
      <c r="E26" s="8" t="str">
        <f t="shared" si="3"/>
        <v>4</v>
      </c>
      <c r="F26" s="19">
        <v>14</v>
      </c>
      <c r="G26" s="8" t="str">
        <f>IF(F26&lt;=1,"0",IF(F26&gt;=12,"5",IF('Кадочникова Т.М.'!F26&gt;=8,"4",IF(F26&gt;=4,"3",IF('Кадочникова Т.М.'!F26&lt;4,"2")))))</f>
        <v>5</v>
      </c>
      <c r="H26" s="19">
        <v>17</v>
      </c>
      <c r="I26" s="8" t="str">
        <f>IF(H26&lt;=1,"0",IF(H26&gt;=10,"5",IF('Кадочникова Т.М.'!H26&gt;=8,"4",IF(H26&gt;=5,"3",IF('Кадочникова Т.М.'!H26&lt;5,"2")))))</f>
        <v>5</v>
      </c>
      <c r="J26" s="19">
        <v>4</v>
      </c>
      <c r="K26" s="8" t="str">
        <f>IF(J26&lt;=1,"0",IF(J26&gt;=10,"5",IF('Кадочникова Т.М.'!J26&gt;=6,"4",IF(J26&gt;=4,"3",IF('Кадочникова Т.М.'!J26&lt;4,"2")))))</f>
        <v>3</v>
      </c>
      <c r="L26" s="19">
        <v>138</v>
      </c>
      <c r="M26" s="8" t="str">
        <f>IF(L26&lt;=1,"0",IF(L26&gt;=125,"5",IF('Кадочникова Т.М.'!L26&gt;=120,"4",IF(L26&gt;=115,"3",IF('Кадочникова Т.М.'!L26&lt;115,"2")))))</f>
        <v>5</v>
      </c>
      <c r="N26" s="19">
        <v>22</v>
      </c>
      <c r="O26" s="8" t="str">
        <f>IF(N26&lt;=1,"0",IF(N26&gt;=15,"5",IF('Кадочникова Т.М.'!N26&gt;=10,"4",IF(N26&gt;=5,"3",IF('Кадочникова Т.М.'!N26&lt;5,"2")))))</f>
        <v>5</v>
      </c>
      <c r="P26" s="19">
        <v>41</v>
      </c>
      <c r="Q26" s="8" t="str">
        <f>IF(P26&lt;=1,"0",IF(P26&lt;=30,"5",IF('Кадочникова Т.М.'!P26&lt;=35,"4",IF(P26&lt;=45,"3",IF('Кадочникова Т.М.'!P26&gt;45,"2")))))</f>
        <v>3</v>
      </c>
      <c r="R26" s="19">
        <v>14</v>
      </c>
      <c r="S26" s="8" t="str">
        <f>IF(R26&lt;=1,"0",IF(R26&gt;=10,"5",IF('Кадочникова Т.М.'!R26&gt;=8,"4",IF(R26&gt;=5,"3",IF('Кадочникова Т.М.'!R26&lt;5,"2")))))</f>
        <v>5</v>
      </c>
      <c r="T26" s="19">
        <v>15</v>
      </c>
      <c r="U26" s="8" t="str">
        <f>IF(T26&lt;=10,"5",IF('Кадочникова Т.М.'!T26&lt;=15,"4",IF(T26&lt;=20,"3",IF('Кадочникова Т.М.'!T26&gt;20,"2"))))</f>
        <v>4</v>
      </c>
      <c r="V26" s="11">
        <f t="shared" si="1"/>
        <v>4.333333333333333</v>
      </c>
      <c r="W26" s="9" t="str">
        <f>IF(V26&lt;=1,"0",IF(V26&gt;=4.5,"5",IF('Кадочникова Т.М.'!V26&gt;=3.5,"4",IF(V26&gt;=2.5,"3",IF('Кадочникова Т.М.'!V26&lt;2.5,"2")))))</f>
        <v>4</v>
      </c>
      <c r="X26" s="19" t="s">
        <v>64</v>
      </c>
    </row>
    <row r="27" spans="1:25" ht="28.5" customHeight="1" x14ac:dyDescent="0.25">
      <c r="A27" s="20">
        <v>11</v>
      </c>
      <c r="B27" s="25" t="s">
        <v>36</v>
      </c>
      <c r="C27" s="14">
        <v>2012</v>
      </c>
      <c r="D27" s="15">
        <v>9.4600000000000009</v>
      </c>
      <c r="E27" s="8" t="str">
        <f t="shared" si="3"/>
        <v>5</v>
      </c>
      <c r="F27" s="19">
        <v>25</v>
      </c>
      <c r="G27" s="8" t="str">
        <f>IF(F27&lt;=1,"0",IF(F27&gt;=12,"5",IF('Кадочникова Т.М.'!#REF!&gt;=8,"4",IF(F27&gt;=4,"3",IF('Кадочникова Т.М.'!#REF!&lt;4,"2")))))</f>
        <v>5</v>
      </c>
      <c r="H27" s="19">
        <v>5</v>
      </c>
      <c r="I27" s="8" t="str">
        <f>IF(H27&lt;=1,"0",IF(H27&gt;=10,"5",IF('Кадочникова Т.М.'!H27&gt;=8,"4",IF(H27&gt;=5,"3",IF('Кадочникова Т.М.'!H27&lt;5,"2")))))</f>
        <v>3</v>
      </c>
      <c r="J27" s="19">
        <v>1</v>
      </c>
      <c r="K27" s="8">
        <v>2</v>
      </c>
      <c r="L27" s="19">
        <v>120</v>
      </c>
      <c r="M27" s="8" t="str">
        <f>IF(L27&lt;=1,"0",IF(L27&gt;=125,"5",IF('Кадочникова Т.М.'!L27&gt;=120,"4",IF(L27&gt;=115,"3",IF('Кадочникова Т.М.'!L27&lt;115,"2")))))</f>
        <v>4</v>
      </c>
      <c r="N27" s="19">
        <v>12</v>
      </c>
      <c r="O27" s="8" t="str">
        <f>IF(N27&lt;=1,"0",IF(N27&gt;=15,"5",IF('Кадочникова Т.М.'!N27&gt;=10,"4",IF(N27&gt;=5,"3",IF('Кадочникова Т.М.'!N27&lt;5,"2")))))</f>
        <v>4</v>
      </c>
      <c r="P27" s="19">
        <v>58</v>
      </c>
      <c r="Q27" s="8" t="str">
        <f>IF(P27&lt;=1,"0",IF(P27&lt;=30,"5",IF('Кадочникова Т.М.'!P27&lt;=35,"4",IF(P27&lt;=45,"3",IF('Кадочникова Т.М.'!P27&gt;45,"2")))))</f>
        <v>2</v>
      </c>
      <c r="R27" s="19">
        <v>0</v>
      </c>
      <c r="S27" s="8">
        <v>5</v>
      </c>
      <c r="T27" s="19">
        <v>16</v>
      </c>
      <c r="U27" s="8" t="str">
        <f>IF(T27&lt;=10,"5",IF('Кадочникова Т.М.'!T27&lt;=15,"4",IF(T27&lt;=20,"3",IF('Кадочникова Т.М.'!T27&gt;20,"2"))))</f>
        <v>3</v>
      </c>
      <c r="V27" s="11">
        <f t="shared" si="1"/>
        <v>3.6666666666666665</v>
      </c>
      <c r="W27" s="9" t="str">
        <f>IF(V27&lt;=1,"0",IF(V27&gt;=4.5,"5",IF('Кадочникова Т.М.'!V27&gt;=3.5,"4",IF(V27&gt;=2.5,"3",IF('Кадочникова Т.М.'!V27&lt;2.5,"2")))))</f>
        <v>4</v>
      </c>
      <c r="X27" s="19" t="s">
        <v>64</v>
      </c>
    </row>
    <row r="29" spans="1:25" s="27" customFormat="1" ht="24.75" customHeight="1" x14ac:dyDescent="0.25">
      <c r="A29" s="26" t="s">
        <v>37</v>
      </c>
      <c r="C29" s="28"/>
      <c r="H29" s="27" t="s">
        <v>38</v>
      </c>
      <c r="Q29" s="27" t="s">
        <v>39</v>
      </c>
    </row>
    <row r="31" spans="1:25" x14ac:dyDescent="0.25">
      <c r="B31" s="1" t="s">
        <v>60</v>
      </c>
      <c r="Y31" s="29"/>
    </row>
  </sheetData>
  <mergeCells count="27">
    <mergeCell ref="A1:X1"/>
    <mergeCell ref="A2:X2"/>
    <mergeCell ref="A4:A6"/>
    <mergeCell ref="B4:B5"/>
    <mergeCell ref="C4:C6"/>
    <mergeCell ref="D4:V4"/>
    <mergeCell ref="W4:W6"/>
    <mergeCell ref="X4:X6"/>
    <mergeCell ref="D5:D6"/>
    <mergeCell ref="E5:E6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R5:R6"/>
    <mergeCell ref="S5:S6"/>
    <mergeCell ref="T5:T6"/>
    <mergeCell ref="U5:U6"/>
    <mergeCell ref="V5:V6"/>
  </mergeCells>
  <pageMargins left="0.23622047244094491" right="0.23622047244094491" top="0.55118110236220474" bottom="0.39370078740157483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5"/>
  <sheetViews>
    <sheetView view="pageBreakPreview" zoomScaleNormal="100" zoomScaleSheetLayoutView="100" workbookViewId="0">
      <selection activeCell="X8" sqref="X8"/>
    </sheetView>
  </sheetViews>
  <sheetFormatPr defaultRowHeight="15.75" x14ac:dyDescent="0.25"/>
  <cols>
    <col min="1" max="1" width="4.28515625" style="1" customWidth="1"/>
    <col min="2" max="2" width="30.7109375" style="1" customWidth="1"/>
    <col min="3" max="3" width="9.42578125" style="3" customWidth="1"/>
    <col min="4" max="4" width="7" style="1" customWidth="1"/>
    <col min="5" max="5" width="4.28515625" style="1" customWidth="1"/>
    <col min="6" max="6" width="9.140625" style="1" customWidth="1"/>
    <col min="7" max="7" width="5.28515625" style="1" customWidth="1"/>
    <col min="8" max="8" width="7.7109375" style="1" customWidth="1"/>
    <col min="9" max="9" width="4.7109375" style="1" customWidth="1"/>
    <col min="10" max="10" width="9" style="1" customWidth="1"/>
    <col min="11" max="11" width="4.42578125" style="1" customWidth="1"/>
    <col min="12" max="12" width="7" style="1" customWidth="1"/>
    <col min="13" max="13" width="4.5703125" style="1" customWidth="1"/>
    <col min="14" max="14" width="9.140625" style="1" customWidth="1"/>
    <col min="15" max="15" width="4.28515625" style="1" customWidth="1"/>
    <col min="16" max="16" width="12.140625" style="1" customWidth="1"/>
    <col min="17" max="17" width="5.140625" style="1" customWidth="1"/>
    <col min="18" max="18" width="9.140625" style="1" customWidth="1"/>
    <col min="19" max="19" width="5.140625" style="1" customWidth="1"/>
    <col min="20" max="20" width="8.5703125" style="1" customWidth="1"/>
    <col min="21" max="21" width="5.140625" style="1" customWidth="1"/>
    <col min="22" max="22" width="9.140625" style="1" customWidth="1"/>
    <col min="23" max="23" width="7.7109375" style="1" customWidth="1"/>
    <col min="24" max="24" width="16.28515625" style="1" customWidth="1"/>
    <col min="25" max="25" width="20.7109375" style="29" customWidth="1"/>
    <col min="26" max="16384" width="9.140625" style="1"/>
  </cols>
  <sheetData>
    <row r="1" spans="1:25" ht="61.5" customHeight="1" x14ac:dyDescent="0.25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ht="13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5" ht="28.5" customHeight="1" x14ac:dyDescent="0.3">
      <c r="A3" s="2" t="s">
        <v>58</v>
      </c>
      <c r="B3" s="56"/>
      <c r="C3" s="57"/>
      <c r="D3" s="2"/>
      <c r="E3" s="56"/>
      <c r="F3" s="2" t="s">
        <v>40</v>
      </c>
      <c r="G3" s="2"/>
      <c r="H3" s="56"/>
      <c r="I3" s="56"/>
      <c r="J3" s="56"/>
      <c r="K3" s="56"/>
      <c r="L3" s="56"/>
      <c r="M3" s="2"/>
      <c r="N3" s="58" t="s">
        <v>62</v>
      </c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5" ht="19.5" customHeight="1" x14ac:dyDescent="0.25">
      <c r="A4" s="40" t="s">
        <v>0</v>
      </c>
      <c r="B4" s="43" t="s">
        <v>1</v>
      </c>
      <c r="C4" s="45" t="s">
        <v>2</v>
      </c>
      <c r="D4" s="48" t="s">
        <v>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5" t="s">
        <v>4</v>
      </c>
      <c r="X4" s="49" t="s">
        <v>63</v>
      </c>
    </row>
    <row r="5" spans="1:25" ht="118.5" customHeight="1" x14ac:dyDescent="0.25">
      <c r="A5" s="41"/>
      <c r="B5" s="44"/>
      <c r="C5" s="46"/>
      <c r="D5" s="52" t="s">
        <v>5</v>
      </c>
      <c r="E5" s="34" t="s">
        <v>6</v>
      </c>
      <c r="F5" s="39" t="s">
        <v>7</v>
      </c>
      <c r="G5" s="34" t="s">
        <v>6</v>
      </c>
      <c r="H5" s="32" t="s">
        <v>8</v>
      </c>
      <c r="I5" s="34" t="s">
        <v>6</v>
      </c>
      <c r="J5" s="32" t="s">
        <v>9</v>
      </c>
      <c r="K5" s="34" t="s">
        <v>6</v>
      </c>
      <c r="L5" s="32" t="s">
        <v>10</v>
      </c>
      <c r="M5" s="34" t="s">
        <v>6</v>
      </c>
      <c r="N5" s="37" t="s">
        <v>11</v>
      </c>
      <c r="O5" s="34" t="s">
        <v>6</v>
      </c>
      <c r="P5" s="32" t="s">
        <v>12</v>
      </c>
      <c r="Q5" s="34" t="s">
        <v>6</v>
      </c>
      <c r="R5" s="32" t="s">
        <v>41</v>
      </c>
      <c r="S5" s="34" t="s">
        <v>6</v>
      </c>
      <c r="T5" s="32" t="s">
        <v>42</v>
      </c>
      <c r="U5" s="35" t="s">
        <v>6</v>
      </c>
      <c r="V5" s="36" t="s">
        <v>15</v>
      </c>
      <c r="W5" s="46"/>
      <c r="X5" s="50"/>
    </row>
    <row r="6" spans="1:25" x14ac:dyDescent="0.25">
      <c r="A6" s="42"/>
      <c r="B6" s="4"/>
      <c r="C6" s="47"/>
      <c r="D6" s="52"/>
      <c r="E6" s="34"/>
      <c r="F6" s="39"/>
      <c r="G6" s="34"/>
      <c r="H6" s="33"/>
      <c r="I6" s="34"/>
      <c r="J6" s="33"/>
      <c r="K6" s="34"/>
      <c r="L6" s="33"/>
      <c r="M6" s="34"/>
      <c r="N6" s="38"/>
      <c r="O6" s="34"/>
      <c r="P6" s="33"/>
      <c r="Q6" s="34"/>
      <c r="R6" s="33"/>
      <c r="S6" s="34"/>
      <c r="T6" s="33"/>
      <c r="U6" s="35"/>
      <c r="V6" s="36"/>
      <c r="W6" s="47"/>
      <c r="X6" s="51"/>
    </row>
    <row r="7" spans="1:25" ht="17.25" customHeight="1" x14ac:dyDescent="0.25">
      <c r="A7" s="5"/>
      <c r="B7" s="6" t="s">
        <v>16</v>
      </c>
      <c r="C7" s="7"/>
      <c r="D7" s="8"/>
      <c r="E7" s="8" t="str">
        <f>IF(D7&lt;=1,"0",IF(D7&lt;=9.5,"5",IF('Евдокимова Л.В.'!D7&lt;=10,"4",IF(D7&lt;=10.5,"3",IF('Евдокимова Л.В.'!D7&gt;10.5,"2")))))</f>
        <v>0</v>
      </c>
      <c r="F7" s="8"/>
      <c r="G7" s="8" t="str">
        <f>IF(F7&lt;=1,"0",IF(F7&gt;=12,"5",IF('Евдокимова Л.В.'!F7&gt;=9,"4",IF(F7&gt;=3,"3",IF('Евдокимова Л.В.'!F7&lt;3,"2")))))</f>
        <v>0</v>
      </c>
      <c r="H7" s="8"/>
      <c r="I7" s="8" t="str">
        <f>IF(H7&lt;=1,"0",IF(H7&gt;=10,"5",IF('Евдокимова Л.В.'!H7&gt;=8,"4",IF(H7&gt;=5,"3",IF('Евдокимова Л.В.'!H7&lt;5,"2")))))</f>
        <v>0</v>
      </c>
      <c r="J7" s="9"/>
      <c r="K7" s="8" t="str">
        <f>IF(J7&lt;=1,"0",IF(J7&gt;=5,"5",IF('Евдокимова Л.В.'!J7&gt;=3,"4",IF(J7&gt;=1,"3",IF('Евдокимова Л.В.'!J7&lt;1,"2")))))</f>
        <v>0</v>
      </c>
      <c r="L7" s="10"/>
      <c r="M7" s="8" t="str">
        <f>IF(L7&lt;=1,"0",IF(L7&gt;=112,"5",IF('Евдокимова Л.В.'!L7&gt;=108,"4",IF(L7&gt;=105,"3",IF('Евдокимова Л.В.'!L7&lt;105,"2")))))</f>
        <v>0</v>
      </c>
      <c r="N7" s="8"/>
      <c r="O7" s="8" t="str">
        <f>IF(N7&lt;=1,"0",IF(N7&gt;=15,"5",IF('Евдокимова Л.В.'!N7&gt;=10,"4",IF(N7&gt;=5,"3",IF('Евдокимова Л.В.'!N7&lt;5,"2")))))</f>
        <v>0</v>
      </c>
      <c r="P7" s="8"/>
      <c r="Q7" s="8" t="str">
        <f>IF(P7&lt;=1,"0",IF(P7&lt;=38,"5",IF('Евдокимова Л.В.'!P7&lt;=40,"4",IF(P7&lt;=45,"3",IF('Евдокимова Л.В.'!P7&gt;45,"2")))))</f>
        <v>0</v>
      </c>
      <c r="R7" s="8"/>
      <c r="S7" s="8" t="str">
        <f>IF(R7&lt;=1,"0",IF(R7&gt;=8,"5",IF('Евдокимова Л.В.'!R7&gt;=5,"4",IF(R7&gt;=3,"3",IF('Евдокимова Л.В.'!R7&lt;3,"2")))))</f>
        <v>0</v>
      </c>
      <c r="T7" s="8"/>
      <c r="U7" s="8" t="str">
        <f>IF(T7&lt;=5,"5",IF('Евдокимова Л.В.'!T7&lt;=10,"4",IF(T7&lt;=15,"3",IF('Евдокимова Л.В.'!T7&gt;15,"2"))))</f>
        <v>5</v>
      </c>
      <c r="V7" s="11">
        <f t="shared" ref="V7:V16" si="0">(E7+G7+I7+K7+M7+O7+Q7)/7</f>
        <v>0</v>
      </c>
      <c r="W7" s="9" t="str">
        <f>IF(V7&lt;=1,"0",IF(V7&gt;=4.5,"5",IF('Евдокимова Л.В.'!V7&gt;=3.5,"4",IF(V7&gt;=2.5,"3",IF('Евдокимова Л.В.'!V7&lt;2.5,"2")))))</f>
        <v>0</v>
      </c>
      <c r="X7" s="8" t="str">
        <f t="shared" ref="X7" si="1">IF(V7&lt;=1,"0",IF(V7&gt;=4.5,"высокий",IF(V7&gt;=3.5,"выше среднего",IF(V7&gt;=2.5,"средний",IF(V7&lt;2.5,"низкий")))))</f>
        <v>0</v>
      </c>
    </row>
    <row r="8" spans="1:25" ht="28.5" customHeight="1" x14ac:dyDescent="0.25">
      <c r="A8" s="12">
        <v>1</v>
      </c>
      <c r="B8" s="13" t="s">
        <v>43</v>
      </c>
      <c r="C8" s="14">
        <v>2012</v>
      </c>
      <c r="D8" s="15">
        <v>10.130000000000001</v>
      </c>
      <c r="E8" s="8" t="str">
        <f>IF(D8&lt;=1,"0",IF(D8&lt;=9.5,"5",IF('Евдокимова Л.В.'!D8&lt;=10,"4",IF(D8&lt;=10.5,"3",IF('Евдокимова Л.В.'!D8&gt;10.5,"2")))))</f>
        <v>3</v>
      </c>
      <c r="F8" s="16">
        <v>30</v>
      </c>
      <c r="G8" s="8" t="str">
        <f>IF(F8&lt;=1,"0",IF(F8&gt;=12,"5",IF('Евдокимова Л.В.'!F8&gt;=9,"4",IF(F8&gt;=3,"3",IF('Евдокимова Л.В.'!F8&lt;3,"2")))))</f>
        <v>5</v>
      </c>
      <c r="H8" s="15">
        <v>6</v>
      </c>
      <c r="I8" s="8" t="str">
        <f>IF(H8&lt;=1,"0",IF(H8&gt;=10,"5",IF('Евдокимова Л.В.'!H8&gt;=8,"4",IF(H8&gt;=5,"3",IF('Евдокимова Л.В.'!H8&lt;5,"2")))))</f>
        <v>3</v>
      </c>
      <c r="J8" s="16">
        <v>5</v>
      </c>
      <c r="K8" s="8" t="str">
        <f>IF(J8&lt;=1,"0",IF(J8&gt;=5,"5",IF('Евдокимова Л.В.'!J8&gt;=3,"4",IF(J8&gt;=1,"3",IF('Евдокимова Л.В.'!J8&lt;1,"2")))))</f>
        <v>5</v>
      </c>
      <c r="L8" s="16">
        <v>130</v>
      </c>
      <c r="M8" s="8" t="str">
        <f>IF(L8&lt;=1,"0",IF(L8&gt;=112,"5",IF('Евдокимова Л.В.'!L8&gt;=108,"4",IF(L8&gt;=105,"3",IF('Евдокимова Л.В.'!L8&lt;105,"2")))))</f>
        <v>5</v>
      </c>
      <c r="N8" s="22">
        <v>20</v>
      </c>
      <c r="O8" s="8" t="str">
        <f>IF(N8&lt;=1,"0",IF(N8&gt;=15,"5",IF('Евдокимова Л.В.'!N8&gt;=10,"4",IF(N8&gt;=5,"3",IF('Евдокимова Л.В.'!N8&lt;5,"2")))))</f>
        <v>5</v>
      </c>
      <c r="P8" s="15">
        <v>27</v>
      </c>
      <c r="Q8" s="8" t="str">
        <f>IF(P8&lt;=1,"0",IF(P8&lt;=38,"5",IF('Евдокимова Л.В.'!P8&lt;=40,"4",IF(P8&lt;=45,"3",IF('Евдокимова Л.В.'!P8&gt;45,"2")))))</f>
        <v>5</v>
      </c>
      <c r="R8" s="15">
        <v>16</v>
      </c>
      <c r="S8" s="8" t="str">
        <f>IF(R8&lt;=1,"0",IF(R8&gt;=8,"5",IF('Евдокимова Л.В.'!R8&gt;=5,"4",IF(R8&gt;=3,"3",IF('Евдокимова Л.В.'!R8&lt;3,"2")))))</f>
        <v>5</v>
      </c>
      <c r="T8" s="15">
        <v>0</v>
      </c>
      <c r="U8" s="8" t="str">
        <f>IF(T8&lt;=5,"5",IF('Евдокимова Л.В.'!T8&lt;=10,"4",IF(T8&lt;=15,"3",IF('Евдокимова Л.В.'!T8&gt;15,"2"))))</f>
        <v>5</v>
      </c>
      <c r="V8" s="11">
        <f>(E8+G8+I8+K8+M8+O8+Q8)/7</f>
        <v>4.4285714285714288</v>
      </c>
      <c r="W8" s="18" t="str">
        <f>IF(V8&lt;=1,"0",IF(V8&gt;=4.5,"5",IF('Евдокимова Л.В.'!V9&gt;=3.5,"4",IF(V8&gt;=2.5,"3",IF('Евдокимова Л.В.'!V9&lt;2.5,"2")))))</f>
        <v>4</v>
      </c>
      <c r="X8" s="19" t="s">
        <v>64</v>
      </c>
    </row>
    <row r="9" spans="1:25" ht="28.5" customHeight="1" x14ac:dyDescent="0.25">
      <c r="A9" s="20">
        <v>2</v>
      </c>
      <c r="B9" s="13" t="s">
        <v>44</v>
      </c>
      <c r="C9" s="14">
        <v>2012</v>
      </c>
      <c r="D9" s="15">
        <v>9.69</v>
      </c>
      <c r="E9" s="8" t="str">
        <f>IF(D9&lt;=1,"0",IF(D9&lt;=9.5,"5",IF('Евдокимова Л.В.'!D9&lt;=10,"4",IF(D9&lt;=10.5,"3",IF('Евдокимова Л.В.'!D9&gt;10.5,"2")))))</f>
        <v>4</v>
      </c>
      <c r="F9" s="16">
        <v>16</v>
      </c>
      <c r="G9" s="8" t="str">
        <f>IF(F9&lt;=1,"0",IF(F9&gt;=12,"5",IF('Евдокимова Л.В.'!F9&gt;=9,"4",IF(F9&gt;=3,"3",IF('Евдокимова Л.В.'!F9&lt;3,"2")))))</f>
        <v>5</v>
      </c>
      <c r="H9" s="15">
        <v>12</v>
      </c>
      <c r="I9" s="8" t="str">
        <f>IF(H9&lt;=1,"0",IF(H9&gt;=10,"5",IF('Евдокимова Л.В.'!H9&gt;=8,"4",IF(H9&gt;=5,"3",IF('Евдокимова Л.В.'!H9&lt;5,"2")))))</f>
        <v>5</v>
      </c>
      <c r="J9" s="16">
        <v>9</v>
      </c>
      <c r="K9" s="8" t="str">
        <f>IF(J9&lt;=1,"0",IF(J9&gt;=5,"5",IF('Евдокимова Л.В.'!J9&gt;=3,"4",IF(J9&gt;=1,"3",IF('Евдокимова Л.В.'!J9&lt;1,"2")))))</f>
        <v>5</v>
      </c>
      <c r="L9" s="16">
        <v>150</v>
      </c>
      <c r="M9" s="8" t="str">
        <f>IF(L9&lt;=1,"0",IF(L9&gt;=112,"5",IF('Евдокимова Л.В.'!L9&gt;=108,"4",IF(L9&gt;=105,"3",IF('Евдокимова Л.В.'!L9&lt;105,"2")))))</f>
        <v>5</v>
      </c>
      <c r="N9" s="22">
        <v>19</v>
      </c>
      <c r="O9" s="8" t="str">
        <f>IF(N9&lt;=1,"0",IF(N9&gt;=15,"5",IF('Евдокимова Л.В.'!N9&gt;=10,"4",IF(N9&gt;=5,"3",IF('Евдокимова Л.В.'!N9&lt;5,"2")))))</f>
        <v>5</v>
      </c>
      <c r="P9" s="15">
        <v>23</v>
      </c>
      <c r="Q9" s="8" t="str">
        <f>IF(P9&lt;=1,"0",IF(P9&lt;=38,"5",IF('Евдокимова Л.В.'!P9&lt;=40,"4",IF(P9&lt;=45,"3",IF('Евдокимова Л.В.'!P9&gt;45,"2")))))</f>
        <v>5</v>
      </c>
      <c r="R9" s="15">
        <v>10</v>
      </c>
      <c r="S9" s="8" t="str">
        <f>IF(R9&lt;=1,"0",IF(R9&gt;=8,"5",IF('Евдокимова Л.В.'!R9&gt;=5,"4",IF(R9&gt;=3,"3",IF('Евдокимова Л.В.'!R9&lt;3,"2")))))</f>
        <v>5</v>
      </c>
      <c r="T9" s="15">
        <v>12</v>
      </c>
      <c r="U9" s="8" t="str">
        <f>IF(T9&lt;=5,"5",IF('Евдокимова Л.В.'!T9&lt;=10,"4",IF(T9&lt;=15,"3",IF('Евдокимова Л.В.'!T9&gt;15,"2"))))</f>
        <v>3</v>
      </c>
      <c r="V9" s="11">
        <f>(E9+G9+I9+K9+M9+O9+Q9)/7</f>
        <v>4.8571428571428568</v>
      </c>
      <c r="W9" s="18" t="str">
        <f>IF(V9&lt;=1,"0",IF(V9&gt;=4.5,"5",IF('Евдокимова Л.В.'!V10&gt;=3.5,"4",IF(V9&gt;=2.5,"3",IF('Евдокимова Л.В.'!V10&lt;2.5,"2")))))</f>
        <v>5</v>
      </c>
      <c r="X9" s="19" t="s">
        <v>64</v>
      </c>
    </row>
    <row r="10" spans="1:25" ht="28.5" customHeight="1" x14ac:dyDescent="0.25">
      <c r="A10" s="20">
        <v>3</v>
      </c>
      <c r="B10" s="13" t="s">
        <v>45</v>
      </c>
      <c r="C10" s="14">
        <v>2011</v>
      </c>
      <c r="D10" s="15">
        <v>8.91</v>
      </c>
      <c r="E10" s="8" t="str">
        <f>IF(D10&lt;=1,"0",IF(D10&lt;=9.5,"5",IF('Евдокимова Л.В.'!D10&lt;=10,"4",IF(D10&lt;=10.5,"3",IF('Евдокимова Л.В.'!D10&gt;10.5,"2")))))</f>
        <v>5</v>
      </c>
      <c r="F10" s="15">
        <v>23</v>
      </c>
      <c r="G10" s="8" t="str">
        <f>IF(F10&lt;=1,"0",IF(F10&gt;=12,"5",IF('Евдокимова Л.В.'!F10&gt;=9,"4",IF(F10&gt;=3,"3",IF('Евдокимова Л.В.'!F10&lt;3,"2")))))</f>
        <v>5</v>
      </c>
      <c r="H10" s="15">
        <v>10</v>
      </c>
      <c r="I10" s="8" t="str">
        <f>IF(H10&lt;=1,"0",IF(H10&gt;=10,"5",IF('Евдокимова Л.В.'!H10&gt;=8,"4",IF(H10&gt;=5,"3",IF('Евдокимова Л.В.'!H10&lt;5,"2")))))</f>
        <v>5</v>
      </c>
      <c r="J10" s="16">
        <v>14</v>
      </c>
      <c r="K10" s="8" t="str">
        <f>IF(J10&lt;=1,"0",IF(J10&gt;=5,"5",IF('Евдокимова Л.В.'!J10&gt;=3,"4",IF(J10&gt;=1,"3",IF('Евдокимова Л.В.'!J10&lt;1,"2")))))</f>
        <v>5</v>
      </c>
      <c r="L10" s="22">
        <v>182</v>
      </c>
      <c r="M10" s="8" t="str">
        <f>IF(L10&lt;=1,"0",IF(L10&gt;=112,"5",IF('Евдокимова Л.В.'!L10&gt;=108,"4",IF(L10&gt;=105,"3",IF('Евдокимова Л.В.'!L10&lt;105,"2")))))</f>
        <v>5</v>
      </c>
      <c r="N10" s="15">
        <v>24</v>
      </c>
      <c r="O10" s="8" t="str">
        <f>IF(N10&lt;=1,"0",IF(N10&gt;=15,"5",IF('Евдокимова Л.В.'!N10&gt;=10,"4",IF(N10&gt;=5,"3",IF('Евдокимова Л.В.'!N10&lt;5,"2")))))</f>
        <v>5</v>
      </c>
      <c r="P10" s="15">
        <v>18</v>
      </c>
      <c r="Q10" s="8" t="str">
        <f>IF(P10&lt;=1,"0",IF(P10&lt;=38,"5",IF('Евдокимова Л.В.'!P10&lt;=40,"4",IF(P10&lt;=45,"3",IF('Евдокимова Л.В.'!P10&gt;45,"2")))))</f>
        <v>5</v>
      </c>
      <c r="R10" s="15">
        <v>15</v>
      </c>
      <c r="S10" s="8" t="str">
        <f>IF(R10&lt;=1,"0",IF(R10&gt;=8,"5",IF('Евдокимова Л.В.'!R10&gt;=5,"4",IF(R10&gt;=3,"3",IF('Евдокимова Л.В.'!R10&lt;3,"2")))))</f>
        <v>5</v>
      </c>
      <c r="T10" s="15">
        <v>4</v>
      </c>
      <c r="U10" s="8" t="str">
        <f>IF(T10&lt;=5,"5",IF('Евдокимова Л.В.'!T10&lt;=10,"4",IF(T10&lt;=15,"3",IF('Евдокимова Л.В.'!T10&gt;15,"2"))))</f>
        <v>5</v>
      </c>
      <c r="V10" s="11">
        <f>(E10+G10+I10+K10+M10+O10+Q10)/7</f>
        <v>5</v>
      </c>
      <c r="W10" s="18" t="str">
        <f>IF(V10&lt;=1,"0",IF(V10&gt;=4.5,"5",IF('Евдокимова Л.В.'!V14&gt;=3.5,"4",IF(V10&gt;=2.5,"3",IF('Евдокимова Л.В.'!V14&lt;2.5,"2")))))</f>
        <v>5</v>
      </c>
      <c r="X10" s="19" t="s">
        <v>64</v>
      </c>
    </row>
    <row r="11" spans="1:25" ht="28.5" customHeight="1" x14ac:dyDescent="0.25">
      <c r="A11" s="20">
        <v>4</v>
      </c>
      <c r="B11" s="13" t="s">
        <v>46</v>
      </c>
      <c r="C11" s="14">
        <v>2012</v>
      </c>
      <c r="D11" s="15">
        <v>9.83</v>
      </c>
      <c r="E11" s="8" t="str">
        <f>IF(D11&lt;=1,"0",IF(D11&lt;=9.5,"5",IF('Евдокимова Л.В.'!D11&lt;=10,"4",IF(D11&lt;=10.5,"3",IF('Евдокимова Л.В.'!D11&gt;10.5,"2")))))</f>
        <v>4</v>
      </c>
      <c r="F11" s="15">
        <v>22</v>
      </c>
      <c r="G11" s="8" t="str">
        <f>IF(F11&lt;=1,"0",IF(F11&gt;=12,"5",IF('Евдокимова Л.В.'!F11&gt;=9,"4",IF(F11&gt;=3,"3",IF('Евдокимова Л.В.'!F11&lt;3,"2")))))</f>
        <v>5</v>
      </c>
      <c r="H11" s="15">
        <v>12</v>
      </c>
      <c r="I11" s="8" t="str">
        <f>IF(H11&lt;=1,"0",IF(H11&gt;=10,"5",IF('Евдокимова Л.В.'!H11&gt;=8,"4",IF(H11&gt;=5,"3",IF('Евдокимова Л.В.'!H11&lt;5,"2")))))</f>
        <v>5</v>
      </c>
      <c r="J11" s="16">
        <v>10</v>
      </c>
      <c r="K11" s="8" t="str">
        <f>IF(J11&lt;=1,"0",IF(J11&gt;=5,"5",IF('Евдокимова Л.В.'!J11&gt;=3,"4",IF(J11&gt;=1,"3",IF('Евдокимова Л.В.'!J11&lt;1,"2")))))</f>
        <v>5</v>
      </c>
      <c r="L11" s="16">
        <v>145</v>
      </c>
      <c r="M11" s="8" t="str">
        <f>IF(L11&lt;=1,"0",IF(L11&gt;=112,"5",IF('Евдокимова Л.В.'!L11&gt;=108,"4",IF(L11&gt;=105,"3",IF('Евдокимова Л.В.'!L11&lt;105,"2")))))</f>
        <v>5</v>
      </c>
      <c r="N11" s="17">
        <v>26</v>
      </c>
      <c r="O11" s="8" t="str">
        <f>IF(N11&lt;=1,"0",IF(N11&gt;=15,"5",IF('Евдокимова Л.В.'!N11&gt;=10,"4",IF(N11&gt;=5,"3",IF('Евдокимова Л.В.'!N11&lt;5,"2")))))</f>
        <v>5</v>
      </c>
      <c r="P11" s="15">
        <v>20</v>
      </c>
      <c r="Q11" s="8" t="str">
        <f>IF(P11&lt;=1,"0",IF(P11&lt;=38,"5",IF('Евдокимова Л.В.'!P11&lt;=40,"4",IF(P11&lt;=45,"3",IF('Евдокимова Л.В.'!P11&gt;45,"2")))))</f>
        <v>5</v>
      </c>
      <c r="R11" s="15">
        <v>16</v>
      </c>
      <c r="S11" s="8" t="str">
        <f>IF(R11&lt;=1,"0",IF(R11&gt;=8,"5",IF('Евдокимова Л.В.'!R11&gt;=5,"4",IF(R11&gt;=3,"3",IF('Евдокимова Л.В.'!R11&lt;3,"2")))))</f>
        <v>5</v>
      </c>
      <c r="T11" s="15">
        <v>0</v>
      </c>
      <c r="U11" s="8" t="str">
        <f>IF(T11&lt;=5,"5",IF('Евдокимова Л.В.'!T11&lt;=10,"4",IF(T11&lt;=15,"3",IF('Евдокимова Л.В.'!T11&gt;15,"2"))))</f>
        <v>5</v>
      </c>
      <c r="V11" s="11">
        <f>(E11+G11+I11+K11+M11+O11+Q11)/7</f>
        <v>4.8571428571428568</v>
      </c>
      <c r="W11" s="18" t="str">
        <f>IF(V11&lt;=1,"0",IF(V11&gt;=4.5,"5",IF('Евдокимова Л.В.'!V11&gt;=3.5,"4",IF(V11&gt;=2.5,"3",IF('Евдокимова Л.В.'!V11&lt;2.5,"2")))))</f>
        <v>5</v>
      </c>
      <c r="X11" s="19" t="s">
        <v>64</v>
      </c>
    </row>
    <row r="12" spans="1:25" ht="28.5" customHeight="1" x14ac:dyDescent="0.25">
      <c r="A12" s="20">
        <v>5</v>
      </c>
      <c r="B12" s="13" t="s">
        <v>47</v>
      </c>
      <c r="C12" s="14">
        <v>2012</v>
      </c>
      <c r="D12" s="15">
        <v>9.4</v>
      </c>
      <c r="E12" s="8" t="str">
        <f>IF(D12&lt;=1,"0",IF(D12&lt;=9.5,"5",IF('Евдокимова Л.В.'!D12&lt;=10,"4",IF(D12&lt;=10.5,"3",IF('Евдокимова Л.В.'!D12&gt;10.5,"2")))))</f>
        <v>5</v>
      </c>
      <c r="F12" s="15">
        <v>35</v>
      </c>
      <c r="G12" s="8" t="str">
        <f>IF(F12&lt;=1,"0",IF(F12&gt;=12,"5",IF('Евдокимова Л.В.'!F12&gt;=9,"4",IF(F12&gt;=3,"3",IF('Евдокимова Л.В.'!F12&lt;3,"2")))))</f>
        <v>5</v>
      </c>
      <c r="H12" s="15">
        <v>15</v>
      </c>
      <c r="I12" s="8" t="str">
        <f>IF(H12&lt;=1,"0",IF(H12&gt;=10,"5",IF('Евдокимова Л.В.'!H12&gt;=8,"4",IF(H12&gt;=5,"3",IF('Евдокимова Л.В.'!H12&lt;5,"2")))))</f>
        <v>5</v>
      </c>
      <c r="J12" s="16">
        <v>15</v>
      </c>
      <c r="K12" s="8" t="str">
        <f>IF(J12&lt;=1,"0",IF(J12&gt;=5,"5",IF('Евдокимова Л.В.'!J12&gt;=3,"4",IF(J12&gt;=1,"3",IF('Евдокимова Л.В.'!J12&lt;1,"2")))))</f>
        <v>5</v>
      </c>
      <c r="L12" s="16">
        <v>140</v>
      </c>
      <c r="M12" s="8" t="str">
        <f>IF(L12&lt;=1,"0",IF(L12&gt;=112,"5",IF('Евдокимова Л.В.'!L12&gt;=108,"4",IF(L12&gt;=105,"3",IF('Евдокимова Л.В.'!L12&lt;105,"2")))))</f>
        <v>5</v>
      </c>
      <c r="N12" s="17">
        <v>25</v>
      </c>
      <c r="O12" s="8" t="str">
        <f>IF(N12&lt;=1,"0",IF(N12&gt;=15,"5",IF('Евдокимова Л.В.'!N12&gt;=10,"4",IF(N12&gt;=5,"3",IF('Евдокимова Л.В.'!N12&lt;5,"2")))))</f>
        <v>5</v>
      </c>
      <c r="P12" s="15">
        <v>0</v>
      </c>
      <c r="Q12" s="8" t="str">
        <f>IF(P12&lt;=1,"0",IF(P12&lt;=38,"5",IF('Евдокимова Л.В.'!P12&lt;=40,"4",IF(P12&lt;=45,"3",IF('Евдокимова Л.В.'!P12&gt;45,"2")))))</f>
        <v>0</v>
      </c>
      <c r="R12" s="15">
        <v>18</v>
      </c>
      <c r="S12" s="8" t="str">
        <f>IF(R12&lt;=1,"0",IF(R12&gt;=8,"5",IF('Евдокимова Л.В.'!R12&gt;=5,"4",IF(R12&gt;=3,"3",IF('Евдокимова Л.В.'!R12&lt;3,"2")))))</f>
        <v>5</v>
      </c>
      <c r="T12" s="15">
        <v>0</v>
      </c>
      <c r="U12" s="8" t="str">
        <f>IF(T12&lt;=5,"5",IF('Евдокимова Л.В.'!T12&lt;=10,"4",IF(T12&lt;=15,"3",IF('Евдокимова Л.В.'!T12&gt;15,"2"))))</f>
        <v>5</v>
      </c>
      <c r="V12" s="11">
        <f>(E12+G12+I12+K12+M12+O12+Q12)/7</f>
        <v>4.2857142857142856</v>
      </c>
      <c r="W12" s="18" t="str">
        <f>IF(V12&lt;=1,"0",IF(V12&gt;=4.5,"5",IF('Евдокимова Л.В.'!V12&gt;=3.5,"4",IF(V12&gt;=2.5,"3",IF('Евдокимова Л.В.'!V12&lt;2.5,"2")))))</f>
        <v>4</v>
      </c>
      <c r="X12" s="19" t="s">
        <v>64</v>
      </c>
    </row>
    <row r="13" spans="1:25" ht="28.5" customHeight="1" x14ac:dyDescent="0.25">
      <c r="A13" s="20">
        <v>6</v>
      </c>
      <c r="B13" s="13" t="s">
        <v>48</v>
      </c>
      <c r="C13" s="14">
        <v>2012</v>
      </c>
      <c r="D13" s="15">
        <v>8.6</v>
      </c>
      <c r="E13" s="8" t="str">
        <f>IF(D13&lt;=1,"0",IF(D13&lt;=9.5,"5",IF('Евдокимова Л.В.'!D13&lt;=10,"4",IF(D13&lt;=10.5,"3",IF('Евдокимова Л.В.'!D13&gt;10.5,"2")))))</f>
        <v>5</v>
      </c>
      <c r="F13" s="15">
        <v>40</v>
      </c>
      <c r="G13" s="8" t="str">
        <f>IF(F13&lt;=1,"0",IF(F13&gt;=12,"5",IF('Евдокимова Л.В.'!F13&gt;=9,"4",IF(F13&gt;=3,"3",IF('Евдокимова Л.В.'!F13&lt;3,"2")))))</f>
        <v>5</v>
      </c>
      <c r="H13" s="15">
        <v>15</v>
      </c>
      <c r="I13" s="8" t="str">
        <f>IF(H13&lt;=1,"0",IF(H13&gt;=10,"5",IF('Евдокимова Л.В.'!H13&gt;=8,"4",IF(H13&gt;=5,"3",IF('Евдокимова Л.В.'!H13&lt;5,"2")))))</f>
        <v>5</v>
      </c>
      <c r="J13" s="16">
        <v>20</v>
      </c>
      <c r="K13" s="8" t="str">
        <f>IF(J13&lt;=1,"0",IF(J13&gt;=5,"5",IF('Евдокимова Л.В.'!J13&gt;=3,"4",IF(J13&gt;=1,"3",IF('Евдокимова Л.В.'!J13&lt;1,"2")))))</f>
        <v>5</v>
      </c>
      <c r="L13" s="16">
        <v>150</v>
      </c>
      <c r="M13" s="8" t="str">
        <f>IF(L13&lt;=1,"0",IF(L13&gt;=112,"5",IF('Евдокимова Л.В.'!L13&gt;=108,"4",IF(L13&gt;=105,"3",IF('Евдокимова Л.В.'!L13&lt;105,"2")))))</f>
        <v>5</v>
      </c>
      <c r="N13" s="17">
        <v>33</v>
      </c>
      <c r="O13" s="8" t="str">
        <f>IF(N13&lt;=1,"0",IF(N13&gt;=15,"5",IF('Евдокимова Л.В.'!N13&gt;=10,"4",IF(N13&gt;=5,"3",IF('Евдокимова Л.В.'!N13&lt;5,"2")))))</f>
        <v>5</v>
      </c>
      <c r="P13" s="15">
        <v>26</v>
      </c>
      <c r="Q13" s="8" t="str">
        <f>IF(P13&lt;=1,"0",IF(P13&lt;=38,"5",IF('Евдокимова Л.В.'!P13&lt;=40,"4",IF(P13&lt;=45,"3",IF('Евдокимова Л.В.'!P13&gt;45,"2")))))</f>
        <v>5</v>
      </c>
      <c r="R13" s="15">
        <v>19</v>
      </c>
      <c r="S13" s="8" t="str">
        <f>IF(R13&lt;=1,"0",IF(R13&gt;=8,"5",IF('Евдокимова Л.В.'!R13&gt;=5,"4",IF(R13&gt;=3,"3",IF('Евдокимова Л.В.'!R13&lt;3,"2")))))</f>
        <v>5</v>
      </c>
      <c r="T13" s="15">
        <v>0</v>
      </c>
      <c r="U13" s="8" t="str">
        <f>IF(T13&lt;=5,"5",IF('Евдокимова Л.В.'!T13&lt;=10,"4",IF(T13&lt;=15,"3",IF('Евдокимова Л.В.'!T13&gt;15,"2"))))</f>
        <v>5</v>
      </c>
      <c r="V13" s="11">
        <f>(E13+G13+I13+K13+M13+O13+Q13)/7</f>
        <v>5</v>
      </c>
      <c r="W13" s="18" t="str">
        <f>IF(V13&lt;=1,"0",IF(V13&gt;=4.5,"5",IF('Евдокимова Л.В.'!V13&gt;=3.5,"4",IF(V13&gt;=2.5,"3",IF('Евдокимова Л.В.'!V13&lt;2.5,"2")))))</f>
        <v>5</v>
      </c>
      <c r="X13" s="19" t="s">
        <v>64</v>
      </c>
    </row>
    <row r="14" spans="1:25" ht="28.5" customHeight="1" x14ac:dyDescent="0.25">
      <c r="A14" s="20">
        <v>7</v>
      </c>
      <c r="B14" s="13" t="s">
        <v>49</v>
      </c>
      <c r="C14" s="14">
        <v>2011</v>
      </c>
      <c r="D14" s="15">
        <v>9.48</v>
      </c>
      <c r="E14" s="8" t="str">
        <f>IF(D14&lt;=1,"0",IF(D14&lt;=9.5,"5",IF('Евдокимова Л.В.'!D14&lt;=10,"4",IF(D14&lt;=10.5,"3",IF('Евдокимова Л.В.'!D14&gt;10.5,"2")))))</f>
        <v>5</v>
      </c>
      <c r="F14" s="15">
        <v>50</v>
      </c>
      <c r="G14" s="8" t="str">
        <f>IF(F14&lt;=1,"0",IF(F14&gt;=12,"5",IF('Евдокимова Л.В.'!F14&gt;=9,"4",IF(F14&gt;=3,"3",IF('Евдокимова Л.В.'!F14&lt;3,"2")))))</f>
        <v>5</v>
      </c>
      <c r="H14" s="15">
        <v>14</v>
      </c>
      <c r="I14" s="8" t="str">
        <f>IF(H14&lt;=1,"0",IF(H14&gt;=10,"5",IF('Евдокимова Л.В.'!H14&gt;=8,"4",IF(H14&gt;=5,"3",IF('Евдокимова Л.В.'!H14&lt;5,"2")))))</f>
        <v>5</v>
      </c>
      <c r="J14" s="16">
        <v>25</v>
      </c>
      <c r="K14" s="8" t="str">
        <f>IF(J14&lt;=1,"0",IF(J14&gt;=5,"5",IF('Евдокимова Л.В.'!J14&gt;=3,"4",IF(J14&gt;=1,"3",IF('Евдокимова Л.В.'!J14&lt;1,"2")))))</f>
        <v>5</v>
      </c>
      <c r="L14" s="17">
        <v>120</v>
      </c>
      <c r="M14" s="8" t="str">
        <f>IF(L14&lt;=1,"0",IF(L14&gt;=112,"5",IF('Евдокимова Л.В.'!L14&gt;=108,"4",IF(L14&gt;=105,"3",IF('Евдокимова Л.В.'!L14&lt;105,"2")))))</f>
        <v>5</v>
      </c>
      <c r="N14" s="15">
        <v>29</v>
      </c>
      <c r="O14" s="8" t="str">
        <f>IF(N14&lt;=1,"0",IF(N14&gt;=15,"5",IF('Евдокимова Л.В.'!N14&gt;=10,"4",IF(N14&gt;=5,"3",IF('Евдокимова Л.В.'!N14&lt;5,"2")))))</f>
        <v>5</v>
      </c>
      <c r="P14" s="15">
        <v>22</v>
      </c>
      <c r="Q14" s="8" t="str">
        <f>IF(P14&lt;=1,"0",IF(P14&lt;=38,"5",IF('Евдокимова Л.В.'!P14&lt;=40,"4",IF(P14&lt;=45,"3",IF('Евдокимова Л.В.'!P14&gt;45,"2")))))</f>
        <v>5</v>
      </c>
      <c r="R14" s="15">
        <v>15.5</v>
      </c>
      <c r="S14" s="8" t="str">
        <f>IF(R14&lt;=1,"0",IF(R14&gt;=8,"5",IF('Евдокимова Л.В.'!R14&gt;=5,"4",IF(R14&gt;=3,"3",IF('Евдокимова Л.В.'!R14&lt;3,"2")))))</f>
        <v>5</v>
      </c>
      <c r="T14" s="15">
        <v>0</v>
      </c>
      <c r="U14" s="8" t="str">
        <f>IF(T14&lt;=5,"5",IF('Евдокимова Л.В.'!T14&lt;=10,"4",IF(T14&lt;=15,"3",IF('Евдокимова Л.В.'!T14&gt;15,"2"))))</f>
        <v>5</v>
      </c>
      <c r="V14" s="11">
        <f>(E14+G14+I14+K14+M14+O14+Q14)/7</f>
        <v>5</v>
      </c>
      <c r="W14" s="18" t="str">
        <f>IF(V14&lt;=1,"0",IF(V14&gt;=4.5,"5",IF('Евдокимова Л.В.'!V8&gt;=3.5,"4",IF(V14&gt;=2.5,"3",IF('Евдокимова Л.В.'!V8&lt;2.5,"2")))))</f>
        <v>5</v>
      </c>
      <c r="X14" s="19" t="s">
        <v>64</v>
      </c>
    </row>
    <row r="15" spans="1:25" ht="28.5" customHeight="1" x14ac:dyDescent="0.25">
      <c r="A15" s="20">
        <v>8</v>
      </c>
      <c r="B15" s="13" t="s">
        <v>50</v>
      </c>
      <c r="C15" s="14">
        <v>2011</v>
      </c>
      <c r="D15" s="15">
        <v>9.6300000000000008</v>
      </c>
      <c r="E15" s="8" t="str">
        <f>IF(D15&lt;=1,"0",IF(D15&lt;=9.5,"5",IF('Евдокимова Л.В.'!D15&lt;=10,"4",IF(D15&lt;=10.5,"3",IF('Евдокимова Л.В.'!D15&gt;10.5,"2")))))</f>
        <v>4</v>
      </c>
      <c r="F15" s="15">
        <v>23</v>
      </c>
      <c r="G15" s="8" t="str">
        <f>IF(F15&lt;=1,"0",IF(F15&gt;=12,"5",IF('Евдокимова Л.В.'!F15&gt;=9,"4",IF(F15&gt;=3,"3",IF('Евдокимова Л.В.'!F15&lt;3,"2")))))</f>
        <v>5</v>
      </c>
      <c r="H15" s="15">
        <v>21</v>
      </c>
      <c r="I15" s="8" t="str">
        <f>IF(H15&lt;=1,"0",IF(H15&gt;=10,"5",IF('Евдокимова Л.В.'!H15&gt;=8,"4",IF(H15&gt;=5,"3",IF('Евдокимова Л.В.'!H15&lt;5,"2")))))</f>
        <v>5</v>
      </c>
      <c r="J15" s="16">
        <v>15</v>
      </c>
      <c r="K15" s="8" t="str">
        <f>IF(J15&lt;=1,"0",IF(J15&gt;=5,"5",IF('Евдокимова Л.В.'!J15&gt;=3,"4",IF(J15&gt;=1,"3",IF('Евдокимова Л.В.'!J15&lt;1,"2")))))</f>
        <v>5</v>
      </c>
      <c r="L15" s="17">
        <v>147</v>
      </c>
      <c r="M15" s="8" t="str">
        <f>IF(L15&lt;=1,"0",IF(L15&gt;=112,"5",IF('Евдокимова Л.В.'!L15&gt;=108,"4",IF(L15&gt;=105,"3",IF('Евдокимова Л.В.'!L15&lt;105,"2")))))</f>
        <v>5</v>
      </c>
      <c r="N15" s="15">
        <v>22</v>
      </c>
      <c r="O15" s="8" t="str">
        <f>IF(N15&lt;=1,"0",IF(N15&gt;=15,"5",IF('Евдокимова Л.В.'!N15&gt;=10,"4",IF(N15&gt;=5,"3",IF('Евдокимова Л.В.'!N15&lt;5,"2")))))</f>
        <v>5</v>
      </c>
      <c r="P15" s="15">
        <v>21</v>
      </c>
      <c r="Q15" s="8" t="str">
        <f>IF(P15&lt;=1,"0",IF(P15&lt;=38,"5",IF('Евдокимова Л.В.'!P15&lt;=40,"4",IF(P15&lt;=45,"3",IF('Евдокимова Л.В.'!P15&gt;45,"2")))))</f>
        <v>5</v>
      </c>
      <c r="R15" s="15">
        <v>15</v>
      </c>
      <c r="S15" s="8" t="str">
        <f>IF(R15&lt;=1,"0",IF(R15&gt;=8,"5",IF('Евдокимова Л.В.'!R15&gt;=5,"4",IF(R15&gt;=3,"3",IF('Евдокимова Л.В.'!R15&lt;3,"2")))))</f>
        <v>5</v>
      </c>
      <c r="T15" s="15">
        <v>1</v>
      </c>
      <c r="U15" s="8" t="str">
        <f>IF(T15&lt;=5,"5",IF('Евдокимова Л.В.'!T15&lt;=10,"4",IF(T15&lt;=15,"3",IF('Евдокимова Л.В.'!T15&gt;15,"2"))))</f>
        <v>5</v>
      </c>
      <c r="V15" s="11">
        <f>(E15+G15+I15+K15+M15+O15+Q15)/7</f>
        <v>4.8571428571428568</v>
      </c>
      <c r="W15" s="18" t="str">
        <f>IF(V15&lt;=1,"0",IF(V15&gt;=4.5,"5",IF('Евдокимова Л.В.'!V15&gt;=3.5,"4",IF(V15&gt;=2.5,"3",IF('Евдокимова Л.В.'!V15&lt;2.5,"2")))))</f>
        <v>5</v>
      </c>
      <c r="X15" s="19" t="s">
        <v>64</v>
      </c>
    </row>
    <row r="16" spans="1:25" s="24" customFormat="1" ht="28.5" customHeight="1" x14ac:dyDescent="0.25">
      <c r="A16" s="5"/>
      <c r="B16" s="23" t="s">
        <v>25</v>
      </c>
      <c r="C16" s="7"/>
      <c r="D16" s="8"/>
      <c r="E16" s="8" t="str">
        <f>IF(D16&lt;=1,"0",IF(D16&lt;=9.5,"5",IF('Евдокимова Л.В.'!D16&lt;=10,"4",IF(D16&lt;=10.5,"3",IF('Евдокимова Л.В.'!D16&gt;10.5,"2")))))</f>
        <v>0</v>
      </c>
      <c r="F16" s="8"/>
      <c r="G16" s="8" t="str">
        <f>IF(F16&lt;=1,"0",IF(F16&gt;=12,"5",IF('Евдокимова Л.В.'!F16&gt;=9,"4",IF(F16&gt;=3,"3",IF('Евдокимова Л.В.'!F16&lt;3,"2")))))</f>
        <v>0</v>
      </c>
      <c r="H16" s="8"/>
      <c r="I16" s="8" t="str">
        <f>IF(H16&lt;=1,"0",IF(H16&gt;=10,"5",IF('Евдокимова Л.В.'!H16&gt;=8,"4",IF(H16&gt;=5,"3",IF('Евдокимова Л.В.'!H16&lt;5,"2")))))</f>
        <v>0</v>
      </c>
      <c r="J16" s="9"/>
      <c r="K16" s="8" t="str">
        <f>IF(J16&lt;=1,"0",IF(J16&gt;=6,"5",IF('Евдокимова Л.В.'!J16&gt;=4,"4",IF(J16&gt;=2,"3",IF('Евдокимова Л.В.'!J16&lt;2,"2")))))</f>
        <v>0</v>
      </c>
      <c r="L16" s="10"/>
      <c r="M16" s="8" t="str">
        <f>IF(L16&lt;=1,"0",IF(L16&gt;=122,"5",IF('Евдокимова Л.В.'!L16&gt;=118,"4",IF(L16&gt;=115,"3",IF('Евдокимова Л.В.'!L16&lt;115,"2")))))</f>
        <v>0</v>
      </c>
      <c r="N16" s="8"/>
      <c r="O16" s="8" t="str">
        <f>IF(N16&lt;=1,"0",IF(N16&gt;=15,"5",IF('Евдокимова Л.В.'!N16&gt;=10,"4",IF(N16&gt;=5,"3",IF('Евдокимова Л.В.'!N16&lt;5,"2")))))</f>
        <v>0</v>
      </c>
      <c r="P16" s="8"/>
      <c r="Q16" s="8" t="str">
        <f>IF(P16&lt;=1,"0",IF(P16&lt;=38,"5",IF('Евдокимова Л.В.'!P16&lt;=40,"4",IF(P16&lt;=45,"3",IF('Евдокимова Л.В.'!P16&gt;45,"2")))))</f>
        <v>0</v>
      </c>
      <c r="R16" s="8"/>
      <c r="S16" s="8" t="str">
        <f>IF(R16&lt;=1,"0",IF(R16&gt;=8,"5",IF('Евдокимова Л.В.'!R16&gt;=5,"4",IF(R16&gt;=3,"3",IF('Евдокимова Л.В.'!R16&lt;3,"2")))))</f>
        <v>0</v>
      </c>
      <c r="T16" s="8"/>
      <c r="U16" s="8" t="str">
        <f>IF(T16&lt;=5,"5",IF('Евдокимова Л.В.'!T16&lt;=10,"4",IF(T16&lt;=15,"3",IF('Евдокимова Л.В.'!T16&gt;15,"2"))))</f>
        <v>5</v>
      </c>
      <c r="V16" s="30">
        <f t="shared" si="0"/>
        <v>0</v>
      </c>
      <c r="W16" s="9" t="str">
        <f>IF(V16&lt;=1,"0",IF(V16&gt;=4.5,"5",IF('Евдокимова Л.В.'!V16&gt;=3.5,"4",IF(V16&gt;=2.5,"3",IF('Евдокимова Л.В.'!V16&lt;2.5,"2")))))</f>
        <v>0</v>
      </c>
      <c r="X16" s="8"/>
      <c r="Y16" s="31"/>
    </row>
    <row r="17" spans="1:24" ht="28.5" customHeight="1" x14ac:dyDescent="0.25">
      <c r="A17" s="20">
        <v>1</v>
      </c>
      <c r="B17" s="13" t="s">
        <v>51</v>
      </c>
      <c r="C17" s="14">
        <v>2011</v>
      </c>
      <c r="D17" s="15">
        <v>9.49</v>
      </c>
      <c r="E17" s="8" t="str">
        <f>IF(D17&lt;=1,"0",IF(D17&lt;=9.5,"5",IF('Евдокимова Л.В.'!D17&lt;=10,"4",IF(D17&lt;=10.5,"3",IF('Евдокимова Л.В.'!D17&gt;10.5,"2")))))</f>
        <v>5</v>
      </c>
      <c r="F17" s="19">
        <v>21</v>
      </c>
      <c r="G17" s="8" t="str">
        <f>IF(F17&lt;=1,"0",IF(F17&gt;=12,"5",IF('Евдокимова Л.В.'!F17&gt;=9,"4",IF(F17&gt;=3,"3",IF('Евдокимова Л.В.'!F17&lt;3,"2")))))</f>
        <v>5</v>
      </c>
      <c r="H17" s="19">
        <v>27</v>
      </c>
      <c r="I17" s="8" t="str">
        <f>IF(H17&lt;=1,"0",IF(H17&gt;=10,"5",IF('Евдокимова Л.В.'!H17&gt;=8,"4",IF(H17&gt;=5,"3",IF('Евдокимова Л.В.'!H17&lt;5,"2")))))</f>
        <v>5</v>
      </c>
      <c r="J17" s="19">
        <v>20</v>
      </c>
      <c r="K17" s="8" t="str">
        <f>IF(J17&lt;=1,"0",IF(J17&gt;=6,"5",IF('Евдокимова Л.В.'!J17&gt;=4,"4",IF(J17&gt;=2,"3",IF('Евдокимова Л.В.'!J17&lt;2,"2")))))</f>
        <v>5</v>
      </c>
      <c r="L17" s="19">
        <v>168</v>
      </c>
      <c r="M17" s="8" t="str">
        <f>IF(L17&lt;=1,"0",IF(L17&gt;=122,"5",IF('Евдокимова Л.В.'!L17&gt;=118,"4",IF(L17&gt;=115,"3",IF('Евдокимова Л.В.'!L17&lt;115,"2")))))</f>
        <v>5</v>
      </c>
      <c r="N17" s="19">
        <v>24</v>
      </c>
      <c r="O17" s="8" t="str">
        <f>IF(N17&lt;=1,"0",IF(N17&gt;=15,"5",IF('Евдокимова Л.В.'!N17&gt;=10,"4",IF(N17&gt;=5,"3",IF('Евдокимова Л.В.'!N17&lt;5,"2")))))</f>
        <v>5</v>
      </c>
      <c r="P17" s="19">
        <v>14</v>
      </c>
      <c r="Q17" s="8" t="str">
        <f>IF(P17&lt;=1,"0",IF(P17&lt;=38,"5",IF('Евдокимова Л.В.'!P17&lt;=40,"4",IF(P17&lt;=45,"3",IF('Евдокимова Л.В.'!P17&gt;45,"2")))))</f>
        <v>5</v>
      </c>
      <c r="R17" s="19">
        <v>15</v>
      </c>
      <c r="S17" s="8" t="str">
        <f>IF(R17&lt;=1,"0",IF(R17&gt;=8,"5",IF('Евдокимова Л.В.'!R17&gt;=5,"4",IF(R17&gt;=3,"3",IF('Евдокимова Л.В.'!R17&lt;3,"2")))))</f>
        <v>5</v>
      </c>
      <c r="T17" s="19">
        <v>0</v>
      </c>
      <c r="U17" s="8" t="str">
        <f>IF(T17&lt;=5,"5",IF('Евдокимова Л.В.'!T17&lt;=10,"4",IF(T17&lt;=15,"3",IF('Евдокимова Л.В.'!T17&gt;15,"2"))))</f>
        <v>5</v>
      </c>
      <c r="V17" s="11">
        <f>(E17+G17+I17+K17+M17+O17+Q17)/7</f>
        <v>5</v>
      </c>
      <c r="W17" s="18" t="str">
        <f>IF(V17&lt;=1,"0",IF(V17&gt;=4.5,"5",IF('Евдокимова Л.В.'!V21&gt;=3.5,"4",IF(V17&gt;=2.5,"3",IF('Евдокимова Л.В.'!V21&lt;2.5,"2")))))</f>
        <v>5</v>
      </c>
      <c r="X17" s="19" t="s">
        <v>64</v>
      </c>
    </row>
    <row r="18" spans="1:24" ht="28.5" customHeight="1" x14ac:dyDescent="0.25">
      <c r="A18" s="20">
        <v>2</v>
      </c>
      <c r="B18" s="13" t="s">
        <v>52</v>
      </c>
      <c r="C18" s="14">
        <v>2012</v>
      </c>
      <c r="D18" s="15">
        <v>9.9499999999999993</v>
      </c>
      <c r="E18" s="8" t="str">
        <f>IF(D18&lt;=1,"0",IF(D18&lt;=9.5,"5",IF('Евдокимова Л.В.'!D18&lt;=10,"4",IF(D18&lt;=10.5,"3",IF('Евдокимова Л.В.'!D18&gt;10.5,"2")))))</f>
        <v>4</v>
      </c>
      <c r="F18" s="19">
        <v>25</v>
      </c>
      <c r="G18" s="8" t="str">
        <f>IF(F18&lt;=1,"0",IF(F18&gt;=12,"5",IF('Евдокимова Л.В.'!F18&gt;=9,"4",IF(F18&gt;=3,"3",IF('Евдокимова Л.В.'!F18&lt;3,"2")))))</f>
        <v>5</v>
      </c>
      <c r="H18" s="19">
        <v>6</v>
      </c>
      <c r="I18" s="8" t="str">
        <f>IF(H18&lt;=1,"0",IF(H18&gt;=10,"5",IF('Евдокимова Л.В.'!H18&gt;=8,"4",IF(H18&gt;=5,"3",IF('Евдокимова Л.В.'!H18&lt;5,"2")))))</f>
        <v>3</v>
      </c>
      <c r="J18" s="19">
        <v>0</v>
      </c>
      <c r="K18" s="8">
        <v>2</v>
      </c>
      <c r="L18" s="19">
        <v>120</v>
      </c>
      <c r="M18" s="8" t="str">
        <f>IF(L18&lt;=1,"0",IF(L18&gt;=122,"5",IF('Евдокимова Л.В.'!L18&gt;=118,"4",IF(L18&gt;=115,"3",IF('Евдокимова Л.В.'!L18&lt;115,"2")))))</f>
        <v>4</v>
      </c>
      <c r="N18" s="19">
        <v>20</v>
      </c>
      <c r="O18" s="8" t="str">
        <f>IF(N18&lt;=1,"0",IF(N18&gt;=15,"5",IF('Евдокимова Л.В.'!N18&gt;=10,"4",IF(N18&gt;=5,"3",IF('Евдокимова Л.В.'!N18&lt;5,"2")))))</f>
        <v>5</v>
      </c>
      <c r="P18" s="19">
        <v>41</v>
      </c>
      <c r="Q18" s="8" t="str">
        <f>IF(P18&lt;=1,"0",IF(P18&lt;=38,"5",IF('Евдокимова Л.В.'!P18&lt;=40,"4",IF(P18&lt;=45,"3",IF('Евдокимова Л.В.'!P18&gt;45,"2")))))</f>
        <v>3</v>
      </c>
      <c r="R18" s="19">
        <v>3.5</v>
      </c>
      <c r="S18" s="8" t="str">
        <f>IF(R18&lt;=1,"0",IF(R18&gt;=8,"5",IF('Евдокимова Л.В.'!R18&gt;=5,"4",IF(R18&gt;=3,"3",IF('Евдокимова Л.В.'!R18&lt;3,"2")))))</f>
        <v>3</v>
      </c>
      <c r="T18" s="19">
        <v>9</v>
      </c>
      <c r="U18" s="8" t="str">
        <f>IF(T18&lt;=5,"5",IF('Евдокимова Л.В.'!T18&lt;=10,"4",IF(T18&lt;=15,"3",IF('Евдокимова Л.В.'!T18&gt;15,"2"))))</f>
        <v>4</v>
      </c>
      <c r="V18" s="11">
        <f>(E18+G18+I18+K18+M18+O18+Q18)/7</f>
        <v>3.7142857142857144</v>
      </c>
      <c r="W18" s="18" t="str">
        <f>IF(V18&lt;=1,"0",IF(V18&gt;=4.5,"5",IF('Евдокимова Л.В.'!V17&gt;=3.5,"4",IF(V18&gt;=2.5,"3",IF('Евдокимова Л.В.'!V17&lt;2.5,"2")))))</f>
        <v>4</v>
      </c>
      <c r="X18" s="19" t="s">
        <v>64</v>
      </c>
    </row>
    <row r="19" spans="1:24" ht="28.5" customHeight="1" x14ac:dyDescent="0.25">
      <c r="A19" s="20">
        <v>3</v>
      </c>
      <c r="B19" s="21" t="s">
        <v>53</v>
      </c>
      <c r="C19" s="14">
        <v>2012</v>
      </c>
      <c r="D19" s="15">
        <v>9.23</v>
      </c>
      <c r="E19" s="8" t="str">
        <f>IF(D19&lt;=1,"0",IF(D19&lt;=9.5,"5",IF('Евдокимова Л.В.'!D19&lt;=10,"4",IF(D19&lt;=10.5,"3",IF('Евдокимова Л.В.'!D19&gt;10.5,"2")))))</f>
        <v>5</v>
      </c>
      <c r="F19" s="19">
        <v>58</v>
      </c>
      <c r="G19" s="8" t="str">
        <f>IF(F19&lt;=1,"0",IF(F19&gt;=12,"5",IF('Евдокимова Л.В.'!F19&gt;=9,"4",IF(F19&gt;=3,"3",IF('Евдокимова Л.В.'!F19&lt;3,"2")))))</f>
        <v>5</v>
      </c>
      <c r="H19" s="19">
        <v>15</v>
      </c>
      <c r="I19" s="8" t="str">
        <f>IF(H19&lt;=1,"0",IF(H19&gt;=10,"5",IF('Евдокимова Л.В.'!H19&gt;=8,"4",IF(H19&gt;=5,"3",IF('Евдокимова Л.В.'!H19&lt;5,"2")))))</f>
        <v>5</v>
      </c>
      <c r="J19" s="19">
        <v>2</v>
      </c>
      <c r="K19" s="8" t="str">
        <f>IF(J19&lt;=1,"0",IF(J19&gt;=6,"5",IF('Евдокимова Л.В.'!J19&gt;=4,"4",IF(J19&gt;=2,"3",IF('Евдокимова Л.В.'!J19&lt;2,"2")))))</f>
        <v>3</v>
      </c>
      <c r="L19" s="19">
        <v>130</v>
      </c>
      <c r="M19" s="8" t="str">
        <f>IF(L19&lt;=1,"0",IF(L19&gt;=122,"5",IF('Евдокимова Л.В.'!L19&gt;=118,"4",IF(L19&gt;=115,"3",IF('Евдокимова Л.В.'!L19&lt;115,"2")))))</f>
        <v>5</v>
      </c>
      <c r="N19" s="19">
        <v>20</v>
      </c>
      <c r="O19" s="8" t="str">
        <f>IF(N19&lt;=1,"0",IF(N19&gt;=15,"5",IF('Евдокимова Л.В.'!N19&gt;=10,"4",IF(N19&gt;=5,"3",IF('Евдокимова Л.В.'!N19&lt;5,"2")))))</f>
        <v>5</v>
      </c>
      <c r="P19" s="19">
        <v>30</v>
      </c>
      <c r="Q19" s="8" t="str">
        <f>IF(P19&lt;=1,"0",IF(P19&lt;=38,"5",IF('Евдокимова Л.В.'!P19&lt;=40,"4",IF(P19&lt;=45,"3",IF('Евдокимова Л.В.'!P19&gt;45,"2")))))</f>
        <v>5</v>
      </c>
      <c r="R19" s="19">
        <v>17</v>
      </c>
      <c r="S19" s="8" t="str">
        <f>IF(R19&lt;=1,"0",IF(R19&gt;=8,"5",IF('Евдокимова Л.В.'!R19&gt;=5,"4",IF(R19&gt;=3,"3",IF('Евдокимова Л.В.'!R19&lt;3,"2")))))</f>
        <v>5</v>
      </c>
      <c r="T19" s="19">
        <v>1</v>
      </c>
      <c r="U19" s="8" t="str">
        <f>IF(T19&lt;=5,"5",IF('Евдокимова Л.В.'!T19&lt;=10,"4",IF(T19&lt;=15,"3",IF('Евдокимова Л.В.'!T19&gt;15,"2"))))</f>
        <v>5</v>
      </c>
      <c r="V19" s="11">
        <f>(E19+G19+I19+K19+M19+O19+Q19)/7</f>
        <v>4.7142857142857144</v>
      </c>
      <c r="W19" s="18" t="str">
        <f>IF(V19&lt;=1,"0",IF(V19&gt;=4.5,"5",IF('Евдокимова Л.В.'!V18&gt;=3.5,"4",IF(V19&gt;=2.5,"3",IF('Евдокимова Л.В.'!V18&lt;2.5,"2")))))</f>
        <v>5</v>
      </c>
      <c r="X19" s="19" t="s">
        <v>64</v>
      </c>
    </row>
    <row r="20" spans="1:24" ht="28.5" customHeight="1" x14ac:dyDescent="0.25">
      <c r="A20" s="20">
        <v>4</v>
      </c>
      <c r="B20" s="13" t="s">
        <v>54</v>
      </c>
      <c r="C20" s="14">
        <v>2012</v>
      </c>
      <c r="D20" s="15">
        <v>9.68</v>
      </c>
      <c r="E20" s="8" t="str">
        <f>IF(D20&lt;=1,"0",IF(D20&lt;=9.5,"5",IF('Евдокимова Л.В.'!D20&lt;=10,"4",IF(D20&lt;=10.5,"3",IF('Евдокимова Л.В.'!D20&gt;10.5,"2")))))</f>
        <v>4</v>
      </c>
      <c r="F20" s="19">
        <v>25</v>
      </c>
      <c r="G20" s="8" t="str">
        <f>IF(F20&lt;=1,"0",IF(F20&gt;=12,"5",IF('Евдокимова Л.В.'!F20&gt;=9,"4",IF(F20&gt;=3,"3",IF('Евдокимова Л.В.'!F20&lt;3,"2")))))</f>
        <v>5</v>
      </c>
      <c r="H20" s="19">
        <v>10</v>
      </c>
      <c r="I20" s="8" t="str">
        <f>IF(H20&lt;=1,"0",IF(H20&gt;=10,"5",IF('Евдокимова Л.В.'!H20&gt;=8,"4",IF(H20&gt;=5,"3",IF('Евдокимова Л.В.'!H20&lt;5,"2")))))</f>
        <v>5</v>
      </c>
      <c r="J20" s="19">
        <v>0</v>
      </c>
      <c r="K20" s="8" t="str">
        <f>IF(J20&lt;=1,"0",IF(J20&gt;=6,"5",IF('Евдокимова Л.В.'!J20&gt;=4,"4",IF(J20&gt;=2,"3",IF('Евдокимова Л.В.'!J20&lt;2,"2")))))</f>
        <v>0</v>
      </c>
      <c r="L20" s="19">
        <v>130</v>
      </c>
      <c r="M20" s="8" t="str">
        <f>IF(L20&lt;=1,"0",IF(L20&gt;=122,"5",IF('Евдокимова Л.В.'!L20&gt;=118,"4",IF(L20&gt;=115,"3",IF('Евдокимова Л.В.'!L20&lt;115,"2")))))</f>
        <v>5</v>
      </c>
      <c r="N20" s="19">
        <v>16</v>
      </c>
      <c r="O20" s="8" t="str">
        <f>IF(N20&lt;=1,"0",IF(N20&gt;=15,"5",IF('Евдокимова Л.В.'!N20&gt;=10,"4",IF(N20&gt;=5,"3",IF('Евдокимова Л.В.'!N20&lt;5,"2")))))</f>
        <v>5</v>
      </c>
      <c r="P20" s="19">
        <v>35</v>
      </c>
      <c r="Q20" s="8" t="str">
        <f>IF(P20&lt;=1,"0",IF(P20&lt;=38,"5",IF('Евдокимова Л.В.'!P20&lt;=40,"4",IF(P20&lt;=45,"3",IF('Евдокимова Л.В.'!P20&gt;45,"2")))))</f>
        <v>5</v>
      </c>
      <c r="R20" s="19">
        <v>9</v>
      </c>
      <c r="S20" s="8" t="str">
        <f>IF(R20&lt;=1,"0",IF(R20&gt;=8,"5",IF('Евдокимова Л.В.'!R20&gt;=5,"4",IF(R20&gt;=3,"3",IF('Евдокимова Л.В.'!R20&lt;3,"2")))))</f>
        <v>5</v>
      </c>
      <c r="T20" s="19">
        <v>16</v>
      </c>
      <c r="U20" s="8" t="str">
        <f>IF(T20&lt;=5,"5",IF('Евдокимова Л.В.'!T20&lt;=10,"4",IF(T20&lt;=15,"3",IF('Евдокимова Л.В.'!T20&gt;15,"2"))))</f>
        <v>2</v>
      </c>
      <c r="V20" s="11">
        <f>(E20+G20+I20+K20+M20+O20+Q20)/7</f>
        <v>4.1428571428571432</v>
      </c>
      <c r="W20" s="18" t="str">
        <f>IF(V20&lt;=1,"0",IF(V20&gt;=4.5,"5",IF('Евдокимова Л.В.'!V19&gt;=3.5,"4",IF(V20&gt;=2.5,"3",IF('Евдокимова Л.В.'!V19&lt;2.5,"2")))))</f>
        <v>4</v>
      </c>
      <c r="X20" s="19" t="s">
        <v>64</v>
      </c>
    </row>
    <row r="21" spans="1:24" ht="28.5" customHeight="1" x14ac:dyDescent="0.25">
      <c r="A21" s="20">
        <v>5</v>
      </c>
      <c r="B21" s="13" t="s">
        <v>55</v>
      </c>
      <c r="C21" s="14">
        <v>2012</v>
      </c>
      <c r="D21" s="15">
        <v>9.9600000000000009</v>
      </c>
      <c r="E21" s="8" t="str">
        <f>IF(D21&lt;=1,"0",IF(D21&lt;=9.5,"5",IF('Евдокимова Л.В.'!D21&lt;=10,"4",IF(D21&lt;=10.5,"3",IF('Евдокимова Л.В.'!D21&gt;10.5,"2")))))</f>
        <v>4</v>
      </c>
      <c r="F21" s="19">
        <v>25</v>
      </c>
      <c r="G21" s="8" t="str">
        <f>IF(F21&lt;=1,"0",IF(F21&gt;=12,"5",IF('Евдокимова Л.В.'!F21&gt;=9,"4",IF(F21&gt;=3,"3",IF('Евдокимова Л.В.'!F21&lt;3,"2")))))</f>
        <v>5</v>
      </c>
      <c r="H21" s="19">
        <v>10</v>
      </c>
      <c r="I21" s="8" t="str">
        <f>IF(H21&lt;=1,"0",IF(H21&gt;=10,"5",IF('Евдокимова Л.В.'!H21&gt;=8,"4",IF(H21&gt;=5,"3",IF('Евдокимова Л.В.'!H21&lt;5,"2")))))</f>
        <v>5</v>
      </c>
      <c r="J21" s="19">
        <v>0</v>
      </c>
      <c r="K21" s="8" t="str">
        <f>IF(J21&lt;=1,"0",IF(J21&gt;=6,"5",IF('Евдокимова Л.В.'!J21&gt;=4,"4",IF(J21&gt;=2,"3",IF('Евдокимова Л.В.'!J21&lt;2,"2")))))</f>
        <v>0</v>
      </c>
      <c r="L21" s="19">
        <v>110</v>
      </c>
      <c r="M21" s="8" t="str">
        <f>IF(L21&lt;=1,"0",IF(L21&gt;=122,"5",IF('Евдокимова Л.В.'!L21&gt;=118,"4",IF(L21&gt;=115,"3",IF('Евдокимова Л.В.'!L21&lt;115,"2")))))</f>
        <v>2</v>
      </c>
      <c r="N21" s="19">
        <v>20</v>
      </c>
      <c r="O21" s="8" t="str">
        <f>IF(N21&lt;=1,"0",IF(N21&gt;=15,"5",IF('Евдокимова Л.В.'!N21&gt;=10,"4",IF(N21&gt;=5,"3",IF('Евдокимова Л.В.'!N21&lt;5,"2")))))</f>
        <v>5</v>
      </c>
      <c r="P21" s="19">
        <v>26</v>
      </c>
      <c r="Q21" s="8" t="str">
        <f>IF(P21&lt;=1,"0",IF(P21&lt;=38,"5",IF('Евдокимова Л.В.'!P21&lt;=40,"4",IF(P21&lt;=45,"3",IF('Евдокимова Л.В.'!P21&gt;45,"2")))))</f>
        <v>5</v>
      </c>
      <c r="R21" s="19">
        <v>6</v>
      </c>
      <c r="S21" s="8" t="str">
        <f>IF(R21&lt;=1,"0",IF(R21&gt;=8,"5",IF('Евдокимова Л.В.'!R21&gt;=5,"4",IF(R21&gt;=3,"3",IF('Евдокимова Л.В.'!R21&lt;3,"2")))))</f>
        <v>4</v>
      </c>
      <c r="T21" s="19">
        <v>4</v>
      </c>
      <c r="U21" s="8" t="str">
        <f>IF(T21&lt;=5,"5",IF('Евдокимова Л.В.'!T21&lt;=10,"4",IF(T21&lt;=15,"3",IF('Евдокимова Л.В.'!T21&gt;15,"2"))))</f>
        <v>5</v>
      </c>
      <c r="V21" s="11">
        <f>(E21+G21+I21+K21+M21+O21+Q21)/7</f>
        <v>3.7142857142857144</v>
      </c>
      <c r="W21" s="18" t="str">
        <f>IF(V21&lt;=1,"0",IF(V21&gt;=4.5,"5",IF('Евдокимова Л.В.'!V20&gt;=3.5,"4",IF(V21&gt;=2.5,"3",IF('Евдокимова Л.В.'!V20&lt;2.5,"2")))))</f>
        <v>4</v>
      </c>
      <c r="X21" s="19" t="s">
        <v>64</v>
      </c>
    </row>
    <row r="23" spans="1:24" s="27" customFormat="1" ht="24.75" customHeight="1" x14ac:dyDescent="0.25">
      <c r="A23" s="26" t="s">
        <v>37</v>
      </c>
      <c r="C23" s="28"/>
      <c r="H23" s="27" t="s">
        <v>38</v>
      </c>
      <c r="Q23" s="27" t="s">
        <v>56</v>
      </c>
    </row>
    <row r="25" spans="1:24" x14ac:dyDescent="0.25">
      <c r="B25" s="1" t="s">
        <v>59</v>
      </c>
    </row>
  </sheetData>
  <mergeCells count="27">
    <mergeCell ref="A1:X1"/>
    <mergeCell ref="A2:X2"/>
    <mergeCell ref="A4:A6"/>
    <mergeCell ref="B4:B5"/>
    <mergeCell ref="C4:C6"/>
    <mergeCell ref="D4:V4"/>
    <mergeCell ref="W4:W6"/>
    <mergeCell ref="X4:X6"/>
    <mergeCell ref="D5:D6"/>
    <mergeCell ref="E5:E6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R5:R6"/>
    <mergeCell ref="S5:S6"/>
    <mergeCell ref="T5:T6"/>
    <mergeCell ref="U5:U6"/>
    <mergeCell ref="V5:V6"/>
  </mergeCells>
  <pageMargins left="0.23622047244094491" right="0.23622047244094491" top="0.55118110236220474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Кадочникова Т.М.</vt:lpstr>
      <vt:lpstr>Евдокимова Л.В.</vt:lpstr>
      <vt:lpstr>'Евдокимова Л.В.'!Область_печати</vt:lpstr>
      <vt:lpstr>'Кадочникова Т.М.'!Область_печати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TISINEVICH-M</dc:creator>
  <cp:lastModifiedBy>TISINEVICH-M</cp:lastModifiedBy>
  <dcterms:created xsi:type="dcterms:W3CDTF">2018-12-26T09:04:25Z</dcterms:created>
  <dcterms:modified xsi:type="dcterms:W3CDTF">2019-01-16T03:03:39Z</dcterms:modified>
</cp:coreProperties>
</file>